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10410" activeTab="0"/>
  </bookViews>
  <sheets>
    <sheet name="UTILRNWL" sheetId="1" r:id="rId1"/>
  </sheets>
  <definedNames>
    <definedName name="\s">'UTILRNWL'!$T$11</definedName>
    <definedName name="\t">'UTILRNWL'!$L$13:$L$14</definedName>
    <definedName name="_Dist_Values" hidden="1">'UTILRNWL'!$A$20</definedName>
    <definedName name="_Fill" hidden="1">'UTILRNWL'!$M$13:$M$79</definedName>
    <definedName name="_Regression_Int" localSheetId="0" hidden="1">1</definedName>
    <definedName name="_xlnm.Print_Area" localSheetId="0">'UTILRNWL'!$A$11:$K$1118</definedName>
    <definedName name="Print_Area_MI" localSheetId="0">'UTILRNWL'!$A$11:$K$1118</definedName>
    <definedName name="_xlnm.Print_Titles" localSheetId="0">'UTILRNWL'!$4:$9</definedName>
    <definedName name="Print_Titles_MI" localSheetId="0">'UTILRNWL'!$4:$9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<sst xmlns="http://schemas.openxmlformats.org/spreadsheetml/2006/main" count="1402" uniqueCount="162">
  <si>
    <t xml:space="preserve"> </t>
  </si>
  <si>
    <t>Life</t>
  </si>
  <si>
    <t>Length</t>
  </si>
  <si>
    <t>Number</t>
  </si>
  <si>
    <t>Average</t>
  </si>
  <si>
    <t>Replacement</t>
  </si>
  <si>
    <t>Total</t>
  </si>
  <si>
    <t>Avg</t>
  </si>
  <si>
    <t>Sum of</t>
  </si>
  <si>
    <t>1990</t>
  </si>
  <si>
    <t>Utility Type</t>
  </si>
  <si>
    <t>Expect.</t>
  </si>
  <si>
    <t>in feet</t>
  </si>
  <si>
    <t>of</t>
  </si>
  <si>
    <t>Size</t>
  </si>
  <si>
    <t>Unit Cost</t>
  </si>
  <si>
    <t>Age</t>
  </si>
  <si>
    <t>Digits in</t>
  </si>
  <si>
    <t>Renewal</t>
  </si>
  <si>
    <t>in years</t>
  </si>
  <si>
    <t>Items</t>
  </si>
  <si>
    <t>Cost</t>
  </si>
  <si>
    <t>Life Expect.</t>
  </si>
  <si>
    <t>Allowance</t>
  </si>
  <si>
    <t xml:space="preserve">      LOOKUP TABLE</t>
  </si>
  <si>
    <t>LOOKUP TABLE -LIFE EXPECTANCY</t>
  </si>
  <si>
    <t>DELGADO COMMUNITY COLLEGE</t>
  </si>
  <si>
    <t>{/ Publish;ShadingGrey}</t>
  </si>
  <si>
    <t>{RIGHT 9}~</t>
  </si>
  <si>
    <t xml:space="preserve">  Concrete Roads &amp; Streets</t>
  </si>
  <si>
    <t>\-~</t>
  </si>
  <si>
    <t xml:space="preserve">  Asphalt Roads &amp; Streets</t>
  </si>
  <si>
    <t>{DOWN}@SUM({UP}{END}{UP}.{END}{DOWN})~</t>
  </si>
  <si>
    <t xml:space="preserve">  Water</t>
  </si>
  <si>
    <t xml:space="preserve">  Fire Mains w/Hydrants</t>
  </si>
  <si>
    <t xml:space="preserve">  Fire Hydrants on Domestic Main</t>
  </si>
  <si>
    <t xml:space="preserve">  Sanitary Sewer</t>
  </si>
  <si>
    <t xml:space="preserve">  Storm Sewer</t>
  </si>
  <si>
    <t xml:space="preserve">  Gas</t>
  </si>
  <si>
    <t xml:space="preserve">  Steam &amp; Condensate</t>
  </si>
  <si>
    <t xml:space="preserve">  Hot Water</t>
  </si>
  <si>
    <t xml:space="preserve">  Chilled Water</t>
  </si>
  <si>
    <t xml:space="preserve">  Domestic Hot Water</t>
  </si>
  <si>
    <t xml:space="preserve">  Compressed Air</t>
  </si>
  <si>
    <t xml:space="preserve">  Electrical - Underground</t>
  </si>
  <si>
    <t xml:space="preserve">  Electrical - Overhead</t>
  </si>
  <si>
    <t xml:space="preserve">  Street Lights - Elec UG</t>
  </si>
  <si>
    <t xml:space="preserve">  Street Light Standards</t>
  </si>
  <si>
    <t xml:space="preserve">  Fire Hydrants</t>
  </si>
  <si>
    <t xml:space="preserve">  Water Wells</t>
  </si>
  <si>
    <t xml:space="preserve">  Fences</t>
  </si>
  <si>
    <t xml:space="preserve">  Sewage Treatment Plants</t>
  </si>
  <si>
    <t xml:space="preserve">  Gravel Roads</t>
  </si>
  <si>
    <t>|::</t>
  </si>
  <si>
    <t xml:space="preserve">  Drainage Structures</t>
  </si>
  <si>
    <t>GRAMBLING STATE UNIVERSITY</t>
  </si>
  <si>
    <t xml:space="preserve">  Shell Paving</t>
  </si>
  <si>
    <t xml:space="preserve">  Aquaculture Ponds</t>
  </si>
  <si>
    <t xml:space="preserve">  Aerated Sewage Lagoon</t>
  </si>
  <si>
    <t xml:space="preserve">  Water Tower #1 100,000gal</t>
  </si>
  <si>
    <t xml:space="preserve">  Water Tower #2 200,000gal</t>
  </si>
  <si>
    <t xml:space="preserve">  Radio Trans Tower 460'</t>
  </si>
  <si>
    <t xml:space="preserve">  High Mast Light Towers</t>
  </si>
  <si>
    <t>LOUISIANA TECH UNIVERSITY</t>
  </si>
  <si>
    <t xml:space="preserve">  Water Tower  125,000 gal</t>
  </si>
  <si>
    <t xml:space="preserve">  </t>
  </si>
  <si>
    <t>MCNEESE STATE UNIVERSITY</t>
  </si>
  <si>
    <t>NICHOLLS STATE UNIVERSITY</t>
  </si>
  <si>
    <t>NORTHEAST LOUISIANA UNIVERSITY</t>
  </si>
  <si>
    <t>NORTHWESTERN STATE UNIVERSITY</t>
  </si>
  <si>
    <t>SOUTHEASTERN LOUISIANA UNIVERSITY</t>
  </si>
  <si>
    <t xml:space="preserve">  Underground Tanks</t>
  </si>
  <si>
    <t>UNIVERSITY OF SOUTHWESTERN LOUISIANA</t>
  </si>
  <si>
    <t>SOUTHERN UNIVERSITY A&amp;M</t>
  </si>
  <si>
    <t>SOUTHERN UNIVERSITY EXP. FARM</t>
  </si>
  <si>
    <t>SOUTHERN UNIVERSITY NEW ORLEANS</t>
  </si>
  <si>
    <t>SOUTHERN UNIVERSITY SHREVEPORT</t>
  </si>
  <si>
    <t>LUMCON</t>
  </si>
  <si>
    <t>LSU at ALEXANDRIA</t>
  </si>
  <si>
    <t xml:space="preserve">  Oxidation Pond</t>
  </si>
  <si>
    <t xml:space="preserve">  Water Tower  50,000 gal</t>
  </si>
  <si>
    <t xml:space="preserve">  Conc. Water Reservoir</t>
  </si>
  <si>
    <t xml:space="preserve">  Sewage Lift Station</t>
  </si>
  <si>
    <t>LSU A&amp;M</t>
  </si>
  <si>
    <t>LSU at EUNICE</t>
  </si>
  <si>
    <t>LSU in SHREVEPORT</t>
  </si>
  <si>
    <t>LSU MEDICAL CENTER - NEW ORLEANS</t>
  </si>
  <si>
    <t>LSU PENNINGTON BIOMEDICAL RESEARCH CENTER</t>
  </si>
  <si>
    <t>LSU MEDICAL CENTER - SHREVEPORT</t>
  </si>
  <si>
    <t xml:space="preserve">  Incinerator</t>
  </si>
  <si>
    <t xml:space="preserve">  Switchgear</t>
  </si>
  <si>
    <t xml:space="preserve">  Emergency Elec Dist</t>
  </si>
  <si>
    <t xml:space="preserve">  Medical Gas Bulk Plant</t>
  </si>
  <si>
    <t xml:space="preserve">  Medical Gas Piping</t>
  </si>
  <si>
    <t xml:space="preserve">  Cooling Tower Piping</t>
  </si>
  <si>
    <t>UNIVERSITY OF NEW ORLEANS</t>
  </si>
  <si>
    <t xml:space="preserve">  Condensor Water Well</t>
  </si>
  <si>
    <t xml:space="preserve">  480V Emergency Power</t>
  </si>
  <si>
    <t>BURDEN RESEARCH PLANTATION</t>
  </si>
  <si>
    <t>CENTRAL STATIONS</t>
  </si>
  <si>
    <t>DEAN LEE RESEARCH STATION</t>
  </si>
  <si>
    <t>HAMMOND RESEARCH STATION</t>
  </si>
  <si>
    <t>IBERIA RESEARCH STATION</t>
  </si>
  <si>
    <t>IDLEWILD RESEARCH STATION</t>
  </si>
  <si>
    <t>CALHOUN RESEARCH STATION</t>
  </si>
  <si>
    <t>HILL FARM RESEARCH STATION</t>
  </si>
  <si>
    <t>NORTHEAST RESEARCH STATION</t>
  </si>
  <si>
    <t>PECAN RESEARCH STATION</t>
  </si>
  <si>
    <t>CITRUS RESEARCH STATION</t>
  </si>
  <si>
    <t>RED RIVER RESEARCH STATION</t>
  </si>
  <si>
    <t>RICE RESEARCH STATION</t>
  </si>
  <si>
    <t xml:space="preserve">  Irrigation Sys UG Piping</t>
  </si>
  <si>
    <t>ST. GABRIEL RESEARCH STATION</t>
  </si>
  <si>
    <t>SOUTHEAST RESEARCH STATION</t>
  </si>
  <si>
    <t>SWEET POTATO RESEARCH STATION</t>
  </si>
  <si>
    <t>ROSEPINE RESEARCH STATION</t>
  </si>
  <si>
    <t>LEE MEMORIAL FOREST</t>
  </si>
  <si>
    <t>CAMP GRANT WALKER</t>
  </si>
  <si>
    <t>LSU AGRICULTURAL CENTER</t>
  </si>
  <si>
    <t>SUMMARY OF RESEARCH STATIONS</t>
  </si>
  <si>
    <t>BURDEN</t>
  </si>
  <si>
    <t>DEAN LEE</t>
  </si>
  <si>
    <t>HAMMOND</t>
  </si>
  <si>
    <t>IBERIA</t>
  </si>
  <si>
    <t>IDELWILD</t>
  </si>
  <si>
    <t>CALHOUN</t>
  </si>
  <si>
    <t>HILL FARM</t>
  </si>
  <si>
    <t>NORTHEAST</t>
  </si>
  <si>
    <t>PECAN</t>
  </si>
  <si>
    <t>CITRUS</t>
  </si>
  <si>
    <t>RED RIVER</t>
  </si>
  <si>
    <t>RICE</t>
  </si>
  <si>
    <t>ST. GABRIEL</t>
  </si>
  <si>
    <t>SOUTHEAST</t>
  </si>
  <si>
    <t>SWEET POTATO</t>
  </si>
  <si>
    <t>ROSEPINE</t>
  </si>
  <si>
    <t>TOTAL</t>
  </si>
  <si>
    <t>SUMMARY OF UTILITY SYSTEM RENEWAL ALLOWANCES</t>
  </si>
  <si>
    <t>DELGADO</t>
  </si>
  <si>
    <t>GRAMBLING</t>
  </si>
  <si>
    <t>LOUISIANA TECH</t>
  </si>
  <si>
    <t>MC NEESE</t>
  </si>
  <si>
    <t>NICHOLLS</t>
  </si>
  <si>
    <t>NORTHWESTERN</t>
  </si>
  <si>
    <t>SOUTHEASTERN</t>
  </si>
  <si>
    <t>USL</t>
  </si>
  <si>
    <t>SOUTHERN A&amp;M</t>
  </si>
  <si>
    <t>SOUTHERN NO</t>
  </si>
  <si>
    <t>SOUTHERN S</t>
  </si>
  <si>
    <t>LSU A</t>
  </si>
  <si>
    <t>LSU AG CENTER</t>
  </si>
  <si>
    <t>LSU E</t>
  </si>
  <si>
    <t>LSU S</t>
  </si>
  <si>
    <t>LSUMC NO</t>
  </si>
  <si>
    <t>LSUMC P</t>
  </si>
  <si>
    <t>LSUMC S</t>
  </si>
  <si>
    <t>UNO</t>
  </si>
  <si>
    <t xml:space="preserve">  Internet Connectivity Network</t>
  </si>
  <si>
    <t xml:space="preserve">  Emergency Alert System</t>
  </si>
  <si>
    <t xml:space="preserve">  Parking Lots Concrete (in acres)</t>
  </si>
  <si>
    <t xml:space="preserve">  Parking Lots Asphalt (in acres)</t>
  </si>
  <si>
    <t xml:space="preserve">  Parking Lots Gravel/Shell (in acres)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</si>
</sst>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T1117"/>
  <sheetViews>
    <sheetView showGridLines="0" tabSelected="1" workbookViewId="0" topLeftCell="A1">
      <selection activeCell="A8" sqref="A8"/>
    </sheetView>
  </sheetViews>
  <sheetFormatPr defaultColWidth="9.625" defaultRowHeight="12.75"/>
  <cols>
    <col min="1" max="1" width="38.375" style="0" customWidth="1"/>
    <col min="4" max="4" width="7.625" style="0" customWidth="1"/>
    <col min="5" max="5" width="8.625" style="0" customWidth="1"/>
    <col min="6" max="6" width="12.625" style="0" customWidth="1"/>
    <col min="7" max="7" width="14.625" style="0" customWidth="1"/>
    <col min="8" max="8" width="6.625" style="0" customWidth="1"/>
    <col min="9" max="9" width="11.625" style="0" customWidth="1"/>
    <col min="10" max="10" width="12.625" style="0" customWidth="1"/>
    <col min="11" max="11" width="1.625" style="0" customWidth="1"/>
  </cols>
  <sheetData>
    <row r="2" ht="12">
      <c r="A2" s="1" t="s">
        <v>0</v>
      </c>
    </row>
    <row r="4" spans="1:10" ht="12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J4" s="1" t="s">
        <v>0</v>
      </c>
    </row>
    <row r="5" spans="1:10" ht="12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</row>
    <row r="6" spans="1:10" ht="12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5</v>
      </c>
      <c r="H6" s="2" t="s">
        <v>16</v>
      </c>
      <c r="I6" s="2" t="s">
        <v>17</v>
      </c>
      <c r="J6" s="2" t="s">
        <v>18</v>
      </c>
    </row>
    <row r="7" spans="2:10" ht="12">
      <c r="B7" s="2" t="s">
        <v>19</v>
      </c>
      <c r="D7" s="2" t="s">
        <v>20</v>
      </c>
      <c r="E7" s="1" t="s">
        <v>0</v>
      </c>
      <c r="G7" s="2" t="s">
        <v>21</v>
      </c>
      <c r="H7" s="1" t="s">
        <v>0</v>
      </c>
      <c r="I7" s="2" t="s">
        <v>22</v>
      </c>
      <c r="J7" s="2" t="s">
        <v>23</v>
      </c>
    </row>
    <row r="8" spans="1:11" ht="12">
      <c r="A8" s="1" t="s">
        <v>0</v>
      </c>
      <c r="C8" s="3" t="s">
        <v>0</v>
      </c>
      <c r="K8" s="1" t="s">
        <v>0</v>
      </c>
    </row>
    <row r="9" spans="3:16" ht="12">
      <c r="C9" s="4"/>
      <c r="M9" s="1" t="s">
        <v>24</v>
      </c>
      <c r="P9" s="1" t="s">
        <v>25</v>
      </c>
    </row>
    <row r="10" spans="3:11" ht="12">
      <c r="C10" s="4"/>
      <c r="K10" s="1" t="s">
        <v>0</v>
      </c>
    </row>
    <row r="11" spans="1:20" ht="12">
      <c r="A11" s="1" t="s">
        <v>26</v>
      </c>
      <c r="C11" s="4"/>
      <c r="K11" s="1" t="s">
        <v>0</v>
      </c>
      <c r="T11" s="1" t="s">
        <v>27</v>
      </c>
    </row>
    <row r="12" spans="3:20" ht="12">
      <c r="C12" s="4"/>
      <c r="T12" s="1" t="s">
        <v>28</v>
      </c>
    </row>
    <row r="13" spans="1:17" ht="12">
      <c r="A13" s="1" t="s">
        <v>29</v>
      </c>
      <c r="B13" s="5">
        <f aca="true" t="shared" si="0" ref="B13:B35">VLOOKUP(A13,$P$13:$Q$49,2)</f>
        <v>40</v>
      </c>
      <c r="C13" s="4">
        <v>0</v>
      </c>
      <c r="F13" s="4"/>
      <c r="G13" s="4">
        <f>F13*C13</f>
        <v>0</v>
      </c>
      <c r="H13" s="1" t="s">
        <v>0</v>
      </c>
      <c r="I13" s="4">
        <f aca="true" t="shared" si="1" ref="I13:I35">VLOOKUP(B13,$M$13:$N$79,2)</f>
        <v>820</v>
      </c>
      <c r="J13" s="4">
        <f aca="true" t="shared" si="2" ref="J13:J30">G13*H13/I13</f>
        <v>0</v>
      </c>
      <c r="L13" s="1" t="s">
        <v>30</v>
      </c>
      <c r="M13" s="5">
        <v>0</v>
      </c>
      <c r="N13" s="5">
        <f aca="true" t="shared" si="3" ref="N13:N50">N12+M13</f>
        <v>0</v>
      </c>
      <c r="P13" s="1" t="s">
        <v>29</v>
      </c>
      <c r="Q13" s="5">
        <v>40</v>
      </c>
    </row>
    <row r="14" spans="1:17" ht="12">
      <c r="A14" s="1" t="s">
        <v>31</v>
      </c>
      <c r="B14" s="5">
        <f t="shared" si="0"/>
        <v>20</v>
      </c>
      <c r="C14" s="4">
        <v>0</v>
      </c>
      <c r="F14" s="4"/>
      <c r="G14" s="4">
        <f>F14*C14</f>
        <v>0</v>
      </c>
      <c r="H14" s="1" t="s">
        <v>0</v>
      </c>
      <c r="I14" s="4">
        <f t="shared" si="1"/>
        <v>210</v>
      </c>
      <c r="J14" s="4">
        <f t="shared" si="2"/>
        <v>0</v>
      </c>
      <c r="K14" s="3" t="s">
        <v>0</v>
      </c>
      <c r="L14" s="1" t="s">
        <v>32</v>
      </c>
      <c r="M14" s="5">
        <v>1</v>
      </c>
      <c r="N14" s="5">
        <f t="shared" si="3"/>
        <v>1</v>
      </c>
      <c r="P14" s="1" t="s">
        <v>31</v>
      </c>
      <c r="Q14" s="5">
        <v>20</v>
      </c>
    </row>
    <row r="15" spans="1:17" ht="12">
      <c r="A15" s="1" t="s">
        <v>33</v>
      </c>
      <c r="B15" s="5">
        <f t="shared" si="0"/>
        <v>60</v>
      </c>
      <c r="C15" s="4">
        <v>6371</v>
      </c>
      <c r="E15" s="5">
        <v>5</v>
      </c>
      <c r="F15" s="4">
        <v>55</v>
      </c>
      <c r="G15" s="4">
        <f>F15*C15</f>
        <v>350405</v>
      </c>
      <c r="H15" s="5">
        <v>25</v>
      </c>
      <c r="I15" s="4">
        <f t="shared" si="1"/>
        <v>1830</v>
      </c>
      <c r="J15" s="4">
        <f t="shared" si="2"/>
        <v>4786.953551912568</v>
      </c>
      <c r="K15" s="3" t="s">
        <v>0</v>
      </c>
      <c r="M15" s="5">
        <v>2</v>
      </c>
      <c r="N15" s="5">
        <f t="shared" si="3"/>
        <v>3</v>
      </c>
      <c r="P15" s="1" t="s">
        <v>33</v>
      </c>
      <c r="Q15" s="5">
        <v>60</v>
      </c>
    </row>
    <row r="16" spans="1:17" ht="12">
      <c r="A16" s="1" t="s">
        <v>34</v>
      </c>
      <c r="B16" s="5">
        <f t="shared" si="0"/>
        <v>60</v>
      </c>
      <c r="C16" s="4">
        <v>0</v>
      </c>
      <c r="F16" s="4"/>
      <c r="G16" s="4">
        <f>F16*C16</f>
        <v>0</v>
      </c>
      <c r="I16" s="4">
        <f t="shared" si="1"/>
        <v>1830</v>
      </c>
      <c r="J16" s="4">
        <f t="shared" si="2"/>
        <v>0</v>
      </c>
      <c r="K16" s="3" t="s">
        <v>0</v>
      </c>
      <c r="M16" s="5">
        <v>3</v>
      </c>
      <c r="N16" s="5">
        <f t="shared" si="3"/>
        <v>6</v>
      </c>
      <c r="P16" s="1" t="s">
        <v>34</v>
      </c>
      <c r="Q16" s="5">
        <v>60</v>
      </c>
    </row>
    <row r="17" spans="1:17" ht="12">
      <c r="A17" s="1" t="s">
        <v>35</v>
      </c>
      <c r="B17" s="5">
        <f t="shared" si="0"/>
        <v>60</v>
      </c>
      <c r="D17" s="5">
        <v>12</v>
      </c>
      <c r="F17" s="4">
        <v>1200</v>
      </c>
      <c r="G17" s="4">
        <f>D17*F17</f>
        <v>14400</v>
      </c>
      <c r="H17" s="5">
        <v>25</v>
      </c>
      <c r="I17" s="4">
        <f t="shared" si="1"/>
        <v>1830</v>
      </c>
      <c r="J17" s="4">
        <f t="shared" si="2"/>
        <v>196.72131147540983</v>
      </c>
      <c r="M17" s="5">
        <v>4</v>
      </c>
      <c r="N17" s="5">
        <f t="shared" si="3"/>
        <v>10</v>
      </c>
      <c r="P17" s="1" t="s">
        <v>35</v>
      </c>
      <c r="Q17" s="5">
        <v>60</v>
      </c>
    </row>
    <row r="18" spans="1:17" ht="12">
      <c r="A18" s="1" t="s">
        <v>36</v>
      </c>
      <c r="B18" s="5">
        <f t="shared" si="0"/>
        <v>60</v>
      </c>
      <c r="C18" s="4">
        <v>6850</v>
      </c>
      <c r="E18" s="5">
        <v>6</v>
      </c>
      <c r="F18" s="4">
        <v>90</v>
      </c>
      <c r="G18" s="4">
        <f aca="true" t="shared" si="4" ref="G18:G26">F18*C18</f>
        <v>616500</v>
      </c>
      <c r="H18" s="5">
        <v>25</v>
      </c>
      <c r="I18" s="4">
        <f t="shared" si="1"/>
        <v>1830</v>
      </c>
      <c r="J18" s="4">
        <f t="shared" si="2"/>
        <v>8422.131147540984</v>
      </c>
      <c r="K18" s="3" t="s">
        <v>0</v>
      </c>
      <c r="M18" s="5">
        <v>5</v>
      </c>
      <c r="N18" s="5">
        <f t="shared" si="3"/>
        <v>15</v>
      </c>
      <c r="P18" s="1" t="s">
        <v>36</v>
      </c>
      <c r="Q18" s="5">
        <v>60</v>
      </c>
    </row>
    <row r="19" spans="1:17" ht="12">
      <c r="A19" s="1" t="s">
        <v>37</v>
      </c>
      <c r="B19" s="5">
        <f t="shared" si="0"/>
        <v>40</v>
      </c>
      <c r="C19" s="4">
        <v>8020</v>
      </c>
      <c r="E19" s="5">
        <v>12</v>
      </c>
      <c r="F19" s="4">
        <v>80</v>
      </c>
      <c r="G19" s="4">
        <f t="shared" si="4"/>
        <v>641600</v>
      </c>
      <c r="H19" s="5">
        <v>25</v>
      </c>
      <c r="I19" s="4">
        <f t="shared" si="1"/>
        <v>820</v>
      </c>
      <c r="J19" s="4">
        <f t="shared" si="2"/>
        <v>19560.975609756097</v>
      </c>
      <c r="K19" s="3" t="s">
        <v>0</v>
      </c>
      <c r="M19" s="5">
        <v>6</v>
      </c>
      <c r="N19" s="5">
        <f t="shared" si="3"/>
        <v>21</v>
      </c>
      <c r="P19" s="1" t="s">
        <v>37</v>
      </c>
      <c r="Q19" s="5">
        <v>40</v>
      </c>
    </row>
    <row r="20" spans="1:17" ht="12">
      <c r="A20" s="1" t="s">
        <v>38</v>
      </c>
      <c r="B20" s="5">
        <f t="shared" si="0"/>
        <v>30</v>
      </c>
      <c r="C20" s="4">
        <v>3770</v>
      </c>
      <c r="E20" s="5">
        <v>2</v>
      </c>
      <c r="F20" s="4">
        <v>80</v>
      </c>
      <c r="G20" s="4">
        <f t="shared" si="4"/>
        <v>301600</v>
      </c>
      <c r="H20" s="5">
        <v>25</v>
      </c>
      <c r="I20" s="4">
        <f t="shared" si="1"/>
        <v>465</v>
      </c>
      <c r="J20" s="4">
        <f t="shared" si="2"/>
        <v>16215.053763440861</v>
      </c>
      <c r="K20" s="3" t="s">
        <v>0</v>
      </c>
      <c r="M20" s="5">
        <v>7</v>
      </c>
      <c r="N20" s="5">
        <f t="shared" si="3"/>
        <v>28</v>
      </c>
      <c r="P20" s="1" t="s">
        <v>38</v>
      </c>
      <c r="Q20" s="5">
        <v>30</v>
      </c>
    </row>
    <row r="21" spans="1:17" ht="12">
      <c r="A21" s="1" t="s">
        <v>39</v>
      </c>
      <c r="B21" s="5">
        <f t="shared" si="0"/>
        <v>35</v>
      </c>
      <c r="C21" s="4">
        <v>0</v>
      </c>
      <c r="F21" s="4"/>
      <c r="G21" s="4">
        <f t="shared" si="4"/>
        <v>0</v>
      </c>
      <c r="I21" s="4">
        <f t="shared" si="1"/>
        <v>630</v>
      </c>
      <c r="J21" s="4">
        <f t="shared" si="2"/>
        <v>0</v>
      </c>
      <c r="K21" s="3" t="s">
        <v>0</v>
      </c>
      <c r="M21" s="5">
        <v>8</v>
      </c>
      <c r="N21" s="5">
        <f t="shared" si="3"/>
        <v>36</v>
      </c>
      <c r="P21" s="1" t="s">
        <v>39</v>
      </c>
      <c r="Q21" s="5">
        <v>35</v>
      </c>
    </row>
    <row r="22" spans="1:17" ht="12">
      <c r="A22" s="1" t="s">
        <v>40</v>
      </c>
      <c r="B22" s="5">
        <f t="shared" si="0"/>
        <v>40</v>
      </c>
      <c r="C22" s="4">
        <v>1400</v>
      </c>
      <c r="E22" s="5">
        <v>5</v>
      </c>
      <c r="F22" s="4">
        <v>125</v>
      </c>
      <c r="G22" s="4">
        <f t="shared" si="4"/>
        <v>175000</v>
      </c>
      <c r="H22" s="5">
        <v>25</v>
      </c>
      <c r="I22" s="4">
        <f t="shared" si="1"/>
        <v>820</v>
      </c>
      <c r="J22" s="4">
        <f t="shared" si="2"/>
        <v>5335.365853658536</v>
      </c>
      <c r="K22" s="3" t="s">
        <v>0</v>
      </c>
      <c r="M22" s="5">
        <v>9</v>
      </c>
      <c r="N22" s="5">
        <f t="shared" si="3"/>
        <v>45</v>
      </c>
      <c r="P22" s="1" t="s">
        <v>40</v>
      </c>
      <c r="Q22" s="5">
        <v>40</v>
      </c>
    </row>
    <row r="23" spans="1:17" ht="12">
      <c r="A23" s="1" t="s">
        <v>41</v>
      </c>
      <c r="B23" s="5">
        <f t="shared" si="0"/>
        <v>40</v>
      </c>
      <c r="C23" s="4">
        <v>1400</v>
      </c>
      <c r="E23" s="5">
        <v>8</v>
      </c>
      <c r="F23" s="4">
        <v>180</v>
      </c>
      <c r="G23" s="4">
        <f t="shared" si="4"/>
        <v>252000</v>
      </c>
      <c r="H23" s="5">
        <v>25</v>
      </c>
      <c r="I23" s="4">
        <f t="shared" si="1"/>
        <v>820</v>
      </c>
      <c r="J23" s="4">
        <f t="shared" si="2"/>
        <v>7682.926829268293</v>
      </c>
      <c r="K23" s="3" t="s">
        <v>0</v>
      </c>
      <c r="M23" s="5">
        <v>10</v>
      </c>
      <c r="N23" s="5">
        <f t="shared" si="3"/>
        <v>55</v>
      </c>
      <c r="P23" s="1" t="s">
        <v>41</v>
      </c>
      <c r="Q23" s="5">
        <v>40</v>
      </c>
    </row>
    <row r="24" spans="1:17" ht="12">
      <c r="A24" s="1" t="s">
        <v>42</v>
      </c>
      <c r="B24" s="5">
        <f t="shared" si="0"/>
        <v>40</v>
      </c>
      <c r="C24" s="4">
        <v>0</v>
      </c>
      <c r="F24" s="4"/>
      <c r="G24" s="4">
        <f t="shared" si="4"/>
        <v>0</v>
      </c>
      <c r="I24" s="4">
        <f t="shared" si="1"/>
        <v>820</v>
      </c>
      <c r="J24" s="4">
        <f t="shared" si="2"/>
        <v>0</v>
      </c>
      <c r="K24" s="3" t="s">
        <v>0</v>
      </c>
      <c r="M24" s="5">
        <v>11</v>
      </c>
      <c r="N24" s="5">
        <f t="shared" si="3"/>
        <v>66</v>
      </c>
      <c r="P24" s="1" t="s">
        <v>42</v>
      </c>
      <c r="Q24" s="5">
        <v>40</v>
      </c>
    </row>
    <row r="25" spans="1:17" ht="12">
      <c r="A25" s="1" t="s">
        <v>43</v>
      </c>
      <c r="B25" s="5">
        <f t="shared" si="0"/>
        <v>40</v>
      </c>
      <c r="C25" s="4">
        <v>1400</v>
      </c>
      <c r="E25" s="5">
        <f>3/8</f>
        <v>0.375</v>
      </c>
      <c r="F25" s="4">
        <v>20</v>
      </c>
      <c r="G25" s="4">
        <f t="shared" si="4"/>
        <v>28000</v>
      </c>
      <c r="H25" s="5">
        <v>25</v>
      </c>
      <c r="I25" s="4">
        <f t="shared" si="1"/>
        <v>820</v>
      </c>
      <c r="J25" s="4">
        <f t="shared" si="2"/>
        <v>853.6585365853658</v>
      </c>
      <c r="K25" s="3" t="s">
        <v>0</v>
      </c>
      <c r="M25" s="5">
        <v>12</v>
      </c>
      <c r="N25" s="5">
        <f t="shared" si="3"/>
        <v>78</v>
      </c>
      <c r="P25" s="1" t="s">
        <v>43</v>
      </c>
      <c r="Q25" s="5">
        <v>40</v>
      </c>
    </row>
    <row r="26" spans="1:17" ht="12">
      <c r="A26" s="1" t="s">
        <v>44</v>
      </c>
      <c r="B26" s="5">
        <f t="shared" si="0"/>
        <v>30</v>
      </c>
      <c r="C26" s="4">
        <v>8700</v>
      </c>
      <c r="F26" s="4">
        <v>90</v>
      </c>
      <c r="G26" s="4">
        <f t="shared" si="4"/>
        <v>783000</v>
      </c>
      <c r="H26" s="5">
        <v>25</v>
      </c>
      <c r="I26" s="4">
        <f t="shared" si="1"/>
        <v>465</v>
      </c>
      <c r="J26" s="4">
        <f t="shared" si="2"/>
        <v>42096.77419354839</v>
      </c>
      <c r="K26" s="3" t="s">
        <v>0</v>
      </c>
      <c r="M26" s="5">
        <v>13</v>
      </c>
      <c r="N26" s="5">
        <f t="shared" si="3"/>
        <v>91</v>
      </c>
      <c r="P26" s="1" t="s">
        <v>44</v>
      </c>
      <c r="Q26" s="5">
        <v>30</v>
      </c>
    </row>
    <row r="27" spans="1:17" ht="12">
      <c r="A27" s="1" t="s">
        <v>45</v>
      </c>
      <c r="B27" s="5">
        <f t="shared" si="0"/>
        <v>50</v>
      </c>
      <c r="F27" s="4"/>
      <c r="I27" s="4">
        <f t="shared" si="1"/>
        <v>1275</v>
      </c>
      <c r="J27" s="4">
        <f t="shared" si="2"/>
        <v>0</v>
      </c>
      <c r="M27" s="5">
        <v>14</v>
      </c>
      <c r="N27" s="5">
        <f t="shared" si="3"/>
        <v>105</v>
      </c>
      <c r="P27" s="1" t="s">
        <v>46</v>
      </c>
      <c r="Q27" s="5">
        <v>30</v>
      </c>
    </row>
    <row r="28" spans="1:17" ht="12">
      <c r="A28" s="1" t="s">
        <v>46</v>
      </c>
      <c r="B28" s="5">
        <f t="shared" si="0"/>
        <v>30</v>
      </c>
      <c r="C28" s="4">
        <v>7000</v>
      </c>
      <c r="D28" s="1" t="s">
        <v>0</v>
      </c>
      <c r="F28" s="4">
        <v>45</v>
      </c>
      <c r="G28" s="4">
        <f>F28*C28</f>
        <v>315000</v>
      </c>
      <c r="H28" s="5">
        <v>25</v>
      </c>
      <c r="I28" s="4">
        <f t="shared" si="1"/>
        <v>465</v>
      </c>
      <c r="J28" s="4">
        <f t="shared" si="2"/>
        <v>16935.483870967742</v>
      </c>
      <c r="K28" s="1" t="s">
        <v>0</v>
      </c>
      <c r="M28" s="5">
        <v>15</v>
      </c>
      <c r="N28" s="5">
        <f t="shared" si="3"/>
        <v>120</v>
      </c>
      <c r="P28" s="1" t="s">
        <v>47</v>
      </c>
      <c r="Q28" s="5">
        <v>60</v>
      </c>
    </row>
    <row r="29" spans="1:17" ht="12">
      <c r="A29" s="1" t="s">
        <v>47</v>
      </c>
      <c r="B29" s="5">
        <f t="shared" si="0"/>
        <v>60</v>
      </c>
      <c r="D29" s="5">
        <v>76</v>
      </c>
      <c r="F29" s="4">
        <v>2000</v>
      </c>
      <c r="G29" s="4">
        <f>D29*F29</f>
        <v>152000</v>
      </c>
      <c r="H29" s="5">
        <v>25</v>
      </c>
      <c r="I29" s="4">
        <f t="shared" si="1"/>
        <v>1830</v>
      </c>
      <c r="J29" s="4">
        <f t="shared" si="2"/>
        <v>2076.502732240437</v>
      </c>
      <c r="M29" s="5">
        <v>16</v>
      </c>
      <c r="N29" s="5">
        <f t="shared" si="3"/>
        <v>136</v>
      </c>
      <c r="P29" s="1" t="s">
        <v>48</v>
      </c>
      <c r="Q29" s="5">
        <v>60</v>
      </c>
    </row>
    <row r="30" spans="1:17" ht="12">
      <c r="A30" s="1" t="s">
        <v>49</v>
      </c>
      <c r="B30" s="5">
        <f t="shared" si="0"/>
        <v>25</v>
      </c>
      <c r="C30" s="5">
        <v>0</v>
      </c>
      <c r="F30" s="4"/>
      <c r="G30" s="4">
        <f>F30*C30</f>
        <v>0</v>
      </c>
      <c r="I30" s="4">
        <f t="shared" si="1"/>
        <v>325</v>
      </c>
      <c r="J30" s="4">
        <f t="shared" si="2"/>
        <v>0</v>
      </c>
      <c r="M30" s="5">
        <v>17</v>
      </c>
      <c r="N30" s="5">
        <f t="shared" si="3"/>
        <v>153</v>
      </c>
      <c r="P30" s="1" t="s">
        <v>49</v>
      </c>
      <c r="Q30" s="5">
        <v>25</v>
      </c>
    </row>
    <row r="31" spans="1:17" ht="12">
      <c r="A31" s="1" t="s">
        <v>157</v>
      </c>
      <c r="B31" s="5">
        <f t="shared" si="0"/>
        <v>25</v>
      </c>
      <c r="C31" s="5"/>
      <c r="F31" s="4"/>
      <c r="G31" s="4"/>
      <c r="I31" s="4">
        <f t="shared" si="1"/>
        <v>325</v>
      </c>
      <c r="J31" s="4"/>
      <c r="M31" s="5"/>
      <c r="N31" s="5"/>
      <c r="P31" s="1"/>
      <c r="Q31" s="5"/>
    </row>
    <row r="32" spans="1:17" ht="12">
      <c r="A32" s="1" t="s">
        <v>158</v>
      </c>
      <c r="B32" s="5">
        <f t="shared" si="0"/>
        <v>25</v>
      </c>
      <c r="C32" s="5"/>
      <c r="F32" s="4"/>
      <c r="G32" s="4"/>
      <c r="I32" s="4">
        <f t="shared" si="1"/>
        <v>325</v>
      </c>
      <c r="J32" s="4"/>
      <c r="M32" s="5"/>
      <c r="N32" s="5"/>
      <c r="P32" s="1"/>
      <c r="Q32" s="5"/>
    </row>
    <row r="33" spans="1:17" ht="12">
      <c r="A33" s="1" t="s">
        <v>159</v>
      </c>
      <c r="B33" s="5">
        <f t="shared" si="0"/>
        <v>25</v>
      </c>
      <c r="C33" s="5"/>
      <c r="F33" s="4"/>
      <c r="G33" s="4"/>
      <c r="I33" s="4">
        <f t="shared" si="1"/>
        <v>325</v>
      </c>
      <c r="J33" s="4"/>
      <c r="M33" s="5"/>
      <c r="N33" s="5"/>
      <c r="P33" s="1"/>
      <c r="Q33" s="5"/>
    </row>
    <row r="34" spans="1:17" ht="12">
      <c r="A34" s="1" t="s">
        <v>160</v>
      </c>
      <c r="B34" s="5">
        <f t="shared" si="0"/>
        <v>25</v>
      </c>
      <c r="C34" s="5"/>
      <c r="F34" s="4"/>
      <c r="G34" s="4"/>
      <c r="I34" s="4">
        <f t="shared" si="1"/>
        <v>325</v>
      </c>
      <c r="J34" s="4"/>
      <c r="M34" s="5"/>
      <c r="N34" s="5"/>
      <c r="P34" s="1"/>
      <c r="Q34" s="5"/>
    </row>
    <row r="35" spans="1:17" ht="12">
      <c r="A35" s="1" t="s">
        <v>161</v>
      </c>
      <c r="B35" s="5">
        <f t="shared" si="0"/>
        <v>25</v>
      </c>
      <c r="C35" s="5"/>
      <c r="F35" s="4"/>
      <c r="G35" s="4"/>
      <c r="I35" s="4">
        <f t="shared" si="1"/>
        <v>325</v>
      </c>
      <c r="J35" s="4"/>
      <c r="M35" s="5"/>
      <c r="N35" s="5"/>
      <c r="P35" s="1"/>
      <c r="Q35" s="5"/>
    </row>
    <row r="36" spans="1:17" ht="12">
      <c r="A36" s="1"/>
      <c r="B36" s="5"/>
      <c r="C36" s="5"/>
      <c r="F36" s="4"/>
      <c r="G36" s="4"/>
      <c r="I36" s="4"/>
      <c r="J36" s="4"/>
      <c r="M36" s="5"/>
      <c r="N36" s="5"/>
      <c r="P36" s="1"/>
      <c r="Q36" s="5"/>
    </row>
    <row r="37" spans="2:17" ht="12">
      <c r="B37" s="1" t="s">
        <v>0</v>
      </c>
      <c r="C37" s="4"/>
      <c r="G37" s="1" t="s">
        <v>0</v>
      </c>
      <c r="J37" s="1" t="s">
        <v>0</v>
      </c>
      <c r="K37" s="1" t="s">
        <v>0</v>
      </c>
      <c r="M37" s="5">
        <v>18</v>
      </c>
      <c r="N37" s="5">
        <f>N30+M37</f>
        <v>171</v>
      </c>
      <c r="P37" s="1" t="s">
        <v>50</v>
      </c>
      <c r="Q37" s="5">
        <v>30</v>
      </c>
    </row>
    <row r="38" spans="1:17" ht="12">
      <c r="A38" s="2" t="s">
        <v>6</v>
      </c>
      <c r="B38" s="1" t="s">
        <v>0</v>
      </c>
      <c r="C38" s="4"/>
      <c r="G38" s="6">
        <f>SUM(G13:G37)</f>
        <v>3629505</v>
      </c>
      <c r="J38" s="6">
        <f>SUM(J13:J37)</f>
        <v>124162.54740039469</v>
      </c>
      <c r="K38" s="1" t="s">
        <v>0</v>
      </c>
      <c r="M38" s="5">
        <v>19</v>
      </c>
      <c r="N38" s="5">
        <f t="shared" si="3"/>
        <v>190</v>
      </c>
      <c r="P38" s="1" t="s">
        <v>51</v>
      </c>
      <c r="Q38" s="5">
        <v>20</v>
      </c>
    </row>
    <row r="39" spans="2:17" ht="12">
      <c r="B39" s="1" t="s">
        <v>0</v>
      </c>
      <c r="J39" s="4"/>
      <c r="K39" s="1" t="s">
        <v>0</v>
      </c>
      <c r="M39" s="5">
        <v>20</v>
      </c>
      <c r="N39" s="5">
        <f t="shared" si="3"/>
        <v>210</v>
      </c>
      <c r="P39" s="1" t="s">
        <v>52</v>
      </c>
      <c r="Q39" s="5">
        <v>10</v>
      </c>
    </row>
    <row r="40" spans="1:17" ht="12">
      <c r="A40" s="1" t="s">
        <v>53</v>
      </c>
      <c r="B40" s="1" t="s">
        <v>0</v>
      </c>
      <c r="C40" s="4"/>
      <c r="J40" s="4"/>
      <c r="K40" s="1" t="s">
        <v>0</v>
      </c>
      <c r="M40" s="5">
        <v>21</v>
      </c>
      <c r="N40" s="5">
        <f t="shared" si="3"/>
        <v>231</v>
      </c>
      <c r="P40" s="1" t="s">
        <v>54</v>
      </c>
      <c r="Q40" s="5">
        <v>20</v>
      </c>
    </row>
    <row r="41" spans="1:17" ht="12">
      <c r="A41" s="1" t="s">
        <v>55</v>
      </c>
      <c r="C41" s="4"/>
      <c r="J41" s="4"/>
      <c r="K41" s="1" t="s">
        <v>0</v>
      </c>
      <c r="M41" s="5">
        <v>22</v>
      </c>
      <c r="N41" s="5">
        <f t="shared" si="3"/>
        <v>253</v>
      </c>
      <c r="P41" s="1" t="s">
        <v>56</v>
      </c>
      <c r="Q41" s="5">
        <v>5</v>
      </c>
    </row>
    <row r="42" spans="2:17" ht="12">
      <c r="B42" s="1" t="s">
        <v>0</v>
      </c>
      <c r="C42" s="4"/>
      <c r="J42" s="4"/>
      <c r="K42" s="1" t="s">
        <v>0</v>
      </c>
      <c r="M42" s="5">
        <v>23</v>
      </c>
      <c r="N42" s="5">
        <f t="shared" si="3"/>
        <v>276</v>
      </c>
      <c r="P42" s="1" t="s">
        <v>57</v>
      </c>
      <c r="Q42" s="5">
        <v>10</v>
      </c>
    </row>
    <row r="43" spans="1:17" ht="12">
      <c r="A43" s="1" t="s">
        <v>29</v>
      </c>
      <c r="B43" s="5">
        <f aca="true" t="shared" si="5" ref="B43:B60">VLOOKUP(A43,$P$13:$Q$49,2)</f>
        <v>40</v>
      </c>
      <c r="C43" s="4">
        <v>2093</v>
      </c>
      <c r="E43" s="5">
        <v>22</v>
      </c>
      <c r="F43" s="5">
        <v>65</v>
      </c>
      <c r="G43" s="4">
        <f>F43*C43</f>
        <v>136045</v>
      </c>
      <c r="H43" s="5">
        <v>18</v>
      </c>
      <c r="I43" s="4">
        <f aca="true" t="shared" si="6" ref="I43:I65">VLOOKUP(B43,$M$13:$N$79,2)</f>
        <v>820</v>
      </c>
      <c r="J43" s="4">
        <f aca="true" t="shared" si="7" ref="J43:J65">G43*H43/I43</f>
        <v>2986.3536585365855</v>
      </c>
      <c r="M43" s="5">
        <v>24</v>
      </c>
      <c r="N43" s="5">
        <f t="shared" si="3"/>
        <v>300</v>
      </c>
      <c r="P43" s="1" t="s">
        <v>45</v>
      </c>
      <c r="Q43" s="5">
        <v>50</v>
      </c>
    </row>
    <row r="44" spans="1:14" ht="12">
      <c r="A44" s="1" t="s">
        <v>31</v>
      </c>
      <c r="B44" s="5">
        <f t="shared" si="5"/>
        <v>20</v>
      </c>
      <c r="C44" s="4">
        <v>22125</v>
      </c>
      <c r="E44" s="5">
        <v>30</v>
      </c>
      <c r="F44" s="5">
        <v>59</v>
      </c>
      <c r="G44" s="4">
        <f>F44*C44</f>
        <v>1305375</v>
      </c>
      <c r="H44" s="5">
        <v>20</v>
      </c>
      <c r="I44" s="4">
        <f t="shared" si="6"/>
        <v>210</v>
      </c>
      <c r="J44" s="4">
        <f t="shared" si="7"/>
        <v>124321.42857142857</v>
      </c>
      <c r="M44" s="5">
        <v>25</v>
      </c>
      <c r="N44" s="5">
        <f t="shared" si="3"/>
        <v>325</v>
      </c>
    </row>
    <row r="45" spans="1:14" ht="12">
      <c r="A45" s="1" t="s">
        <v>33</v>
      </c>
      <c r="B45" s="5">
        <f t="shared" si="5"/>
        <v>60</v>
      </c>
      <c r="C45" s="4">
        <v>37086</v>
      </c>
      <c r="E45" s="5">
        <v>4</v>
      </c>
      <c r="F45" s="5">
        <v>55</v>
      </c>
      <c r="G45" s="4">
        <f>F45*C45</f>
        <v>2039730</v>
      </c>
      <c r="H45" s="5">
        <v>15</v>
      </c>
      <c r="I45" s="4">
        <f t="shared" si="6"/>
        <v>1830</v>
      </c>
      <c r="J45" s="4">
        <f t="shared" si="7"/>
        <v>16719.09836065574</v>
      </c>
      <c r="M45" s="5">
        <v>26</v>
      </c>
      <c r="N45" s="5">
        <f t="shared" si="3"/>
        <v>351</v>
      </c>
    </row>
    <row r="46" spans="1:14" ht="12">
      <c r="A46" s="1" t="s">
        <v>34</v>
      </c>
      <c r="B46" s="5">
        <f t="shared" si="5"/>
        <v>60</v>
      </c>
      <c r="C46" s="4">
        <v>0</v>
      </c>
      <c r="G46" s="4">
        <f>F46*C46</f>
        <v>0</v>
      </c>
      <c r="I46" s="4">
        <f t="shared" si="6"/>
        <v>1830</v>
      </c>
      <c r="J46" s="4">
        <f t="shared" si="7"/>
        <v>0</v>
      </c>
      <c r="M46" s="5">
        <v>27</v>
      </c>
      <c r="N46" s="5">
        <f t="shared" si="3"/>
        <v>378</v>
      </c>
    </row>
    <row r="47" spans="1:14" ht="12">
      <c r="A47" s="1" t="s">
        <v>35</v>
      </c>
      <c r="B47" s="5">
        <f t="shared" si="5"/>
        <v>60</v>
      </c>
      <c r="D47" s="5">
        <v>44</v>
      </c>
      <c r="F47" s="4">
        <v>1200</v>
      </c>
      <c r="G47" s="4">
        <f>D47*F47</f>
        <v>52800</v>
      </c>
      <c r="H47" s="5">
        <v>10</v>
      </c>
      <c r="I47" s="4">
        <f t="shared" si="6"/>
        <v>1830</v>
      </c>
      <c r="J47" s="4">
        <f t="shared" si="7"/>
        <v>288.5245901639344</v>
      </c>
      <c r="M47" s="5">
        <v>28</v>
      </c>
      <c r="N47" s="5">
        <f t="shared" si="3"/>
        <v>406</v>
      </c>
    </row>
    <row r="48" spans="1:14" ht="12">
      <c r="A48" s="1" t="s">
        <v>36</v>
      </c>
      <c r="B48" s="5">
        <f t="shared" si="5"/>
        <v>60</v>
      </c>
      <c r="C48" s="4">
        <v>12678</v>
      </c>
      <c r="E48" s="5">
        <v>8</v>
      </c>
      <c r="F48" s="5">
        <v>100</v>
      </c>
      <c r="G48" s="4">
        <f aca="true" t="shared" si="8" ref="G48:G58">F48*C48</f>
        <v>1267800</v>
      </c>
      <c r="H48" s="5">
        <v>10</v>
      </c>
      <c r="I48" s="4">
        <f t="shared" si="6"/>
        <v>1830</v>
      </c>
      <c r="J48" s="4">
        <f t="shared" si="7"/>
        <v>6927.868852459016</v>
      </c>
      <c r="M48" s="5">
        <v>29</v>
      </c>
      <c r="N48" s="5">
        <f t="shared" si="3"/>
        <v>435</v>
      </c>
    </row>
    <row r="49" spans="1:14" ht="12">
      <c r="A49" s="1" t="s">
        <v>37</v>
      </c>
      <c r="B49" s="5">
        <f t="shared" si="5"/>
        <v>40</v>
      </c>
      <c r="C49" s="4">
        <v>10270</v>
      </c>
      <c r="E49" s="5">
        <v>48</v>
      </c>
      <c r="F49" s="5">
        <v>210</v>
      </c>
      <c r="G49" s="4">
        <f t="shared" si="8"/>
        <v>2156700</v>
      </c>
      <c r="H49" s="5">
        <v>10</v>
      </c>
      <c r="I49" s="4">
        <f t="shared" si="6"/>
        <v>820</v>
      </c>
      <c r="J49" s="4">
        <f t="shared" si="7"/>
        <v>26301.219512195123</v>
      </c>
      <c r="M49" s="5">
        <v>30</v>
      </c>
      <c r="N49" s="5">
        <f t="shared" si="3"/>
        <v>465</v>
      </c>
    </row>
    <row r="50" spans="1:14" ht="12">
      <c r="A50" s="1" t="s">
        <v>38</v>
      </c>
      <c r="B50" s="5">
        <f t="shared" si="5"/>
        <v>30</v>
      </c>
      <c r="C50" s="4">
        <v>23780</v>
      </c>
      <c r="E50" s="5">
        <v>2</v>
      </c>
      <c r="F50" s="5">
        <v>80</v>
      </c>
      <c r="G50" s="4">
        <f t="shared" si="8"/>
        <v>1902400</v>
      </c>
      <c r="H50" s="5">
        <v>12</v>
      </c>
      <c r="I50" s="4">
        <f t="shared" si="6"/>
        <v>465</v>
      </c>
      <c r="J50" s="4">
        <f t="shared" si="7"/>
        <v>49094.1935483871</v>
      </c>
      <c r="M50" s="5">
        <v>31</v>
      </c>
      <c r="N50" s="5">
        <f t="shared" si="3"/>
        <v>496</v>
      </c>
    </row>
    <row r="51" spans="1:14" ht="12">
      <c r="A51" s="1" t="s">
        <v>39</v>
      </c>
      <c r="B51" s="5">
        <f t="shared" si="5"/>
        <v>35</v>
      </c>
      <c r="C51" s="4">
        <v>1200</v>
      </c>
      <c r="E51" s="5">
        <v>2</v>
      </c>
      <c r="F51" s="5">
        <v>130</v>
      </c>
      <c r="G51" s="4">
        <f t="shared" si="8"/>
        <v>156000</v>
      </c>
      <c r="H51" s="5">
        <v>28</v>
      </c>
      <c r="I51" s="4">
        <f t="shared" si="6"/>
        <v>630</v>
      </c>
      <c r="J51" s="4">
        <f t="shared" si="7"/>
        <v>6933.333333333333</v>
      </c>
      <c r="M51" s="5">
        <v>32</v>
      </c>
      <c r="N51" s="5">
        <f aca="true" t="shared" si="9" ref="N51:N79">N50+M51</f>
        <v>528</v>
      </c>
    </row>
    <row r="52" spans="1:14" ht="12">
      <c r="A52" s="1" t="s">
        <v>40</v>
      </c>
      <c r="B52" s="5">
        <f t="shared" si="5"/>
        <v>40</v>
      </c>
      <c r="C52" s="4">
        <v>0</v>
      </c>
      <c r="G52" s="4">
        <f t="shared" si="8"/>
        <v>0</v>
      </c>
      <c r="I52" s="4">
        <f t="shared" si="6"/>
        <v>820</v>
      </c>
      <c r="J52" s="4">
        <f t="shared" si="7"/>
        <v>0</v>
      </c>
      <c r="M52" s="5">
        <v>33</v>
      </c>
      <c r="N52" s="5">
        <f t="shared" si="9"/>
        <v>561</v>
      </c>
    </row>
    <row r="53" spans="1:14" ht="12">
      <c r="A53" s="1" t="s">
        <v>41</v>
      </c>
      <c r="B53" s="5">
        <f t="shared" si="5"/>
        <v>40</v>
      </c>
      <c r="C53" s="4">
        <v>400</v>
      </c>
      <c r="E53" s="5">
        <v>4</v>
      </c>
      <c r="F53" s="5">
        <v>160</v>
      </c>
      <c r="G53" s="4">
        <f t="shared" si="8"/>
        <v>64000</v>
      </c>
      <c r="H53" s="5">
        <v>16</v>
      </c>
      <c r="I53" s="4">
        <f t="shared" si="6"/>
        <v>820</v>
      </c>
      <c r="J53" s="4">
        <f t="shared" si="7"/>
        <v>1248.780487804878</v>
      </c>
      <c r="M53" s="5">
        <v>34</v>
      </c>
      <c r="N53" s="5">
        <f t="shared" si="9"/>
        <v>595</v>
      </c>
    </row>
    <row r="54" spans="1:14" ht="12">
      <c r="A54" s="1" t="s">
        <v>42</v>
      </c>
      <c r="B54" s="5">
        <f t="shared" si="5"/>
        <v>40</v>
      </c>
      <c r="C54" s="4">
        <v>0</v>
      </c>
      <c r="G54" s="4">
        <f t="shared" si="8"/>
        <v>0</v>
      </c>
      <c r="I54" s="4">
        <f t="shared" si="6"/>
        <v>820</v>
      </c>
      <c r="J54" s="4">
        <f t="shared" si="7"/>
        <v>0</v>
      </c>
      <c r="M54" s="5">
        <v>35</v>
      </c>
      <c r="N54" s="5">
        <f t="shared" si="9"/>
        <v>630</v>
      </c>
    </row>
    <row r="55" spans="1:14" ht="12">
      <c r="A55" s="1" t="s">
        <v>43</v>
      </c>
      <c r="B55" s="5">
        <f t="shared" si="5"/>
        <v>40</v>
      </c>
      <c r="C55" s="4">
        <v>0</v>
      </c>
      <c r="G55" s="4">
        <f t="shared" si="8"/>
        <v>0</v>
      </c>
      <c r="I55" s="4">
        <f t="shared" si="6"/>
        <v>820</v>
      </c>
      <c r="J55" s="4">
        <f t="shared" si="7"/>
        <v>0</v>
      </c>
      <c r="M55" s="5">
        <v>36</v>
      </c>
      <c r="N55" s="5">
        <f t="shared" si="9"/>
        <v>666</v>
      </c>
    </row>
    <row r="56" spans="1:14" ht="12">
      <c r="A56" s="1" t="s">
        <v>44</v>
      </c>
      <c r="B56" s="5">
        <f t="shared" si="5"/>
        <v>30</v>
      </c>
      <c r="C56" s="4">
        <v>14798</v>
      </c>
      <c r="F56" s="5">
        <v>90</v>
      </c>
      <c r="G56" s="4">
        <f t="shared" si="8"/>
        <v>1331820</v>
      </c>
      <c r="H56" s="5">
        <v>25</v>
      </c>
      <c r="I56" s="4">
        <f t="shared" si="6"/>
        <v>465</v>
      </c>
      <c r="J56" s="4">
        <f t="shared" si="7"/>
        <v>71603.2258064516</v>
      </c>
      <c r="M56" s="5">
        <v>37</v>
      </c>
      <c r="N56" s="5">
        <f t="shared" si="9"/>
        <v>703</v>
      </c>
    </row>
    <row r="57" spans="1:14" ht="12">
      <c r="A57" s="1" t="s">
        <v>45</v>
      </c>
      <c r="B57" s="5">
        <f t="shared" si="5"/>
        <v>50</v>
      </c>
      <c r="C57" s="4">
        <v>15361</v>
      </c>
      <c r="F57" s="5">
        <v>6.5</v>
      </c>
      <c r="G57" s="4">
        <f t="shared" si="8"/>
        <v>99846.5</v>
      </c>
      <c r="H57" s="5">
        <v>20</v>
      </c>
      <c r="I57" s="4">
        <f t="shared" si="6"/>
        <v>1275</v>
      </c>
      <c r="J57" s="4">
        <f t="shared" si="7"/>
        <v>1566.2196078431373</v>
      </c>
      <c r="M57" s="5">
        <v>38</v>
      </c>
      <c r="N57" s="5">
        <f t="shared" si="9"/>
        <v>741</v>
      </c>
    </row>
    <row r="58" spans="1:14" ht="12">
      <c r="A58" s="1" t="s">
        <v>46</v>
      </c>
      <c r="B58" s="5">
        <f t="shared" si="5"/>
        <v>30</v>
      </c>
      <c r="C58" s="4">
        <v>26040</v>
      </c>
      <c r="F58" s="5">
        <v>45</v>
      </c>
      <c r="G58" s="4">
        <f t="shared" si="8"/>
        <v>1171800</v>
      </c>
      <c r="H58" s="5">
        <v>15</v>
      </c>
      <c r="I58" s="4">
        <f t="shared" si="6"/>
        <v>465</v>
      </c>
      <c r="J58" s="4">
        <f t="shared" si="7"/>
        <v>37800</v>
      </c>
      <c r="M58" s="5">
        <v>39</v>
      </c>
      <c r="N58" s="5">
        <f t="shared" si="9"/>
        <v>780</v>
      </c>
    </row>
    <row r="59" spans="1:14" ht="12">
      <c r="A59" s="1" t="s">
        <v>47</v>
      </c>
      <c r="B59" s="5">
        <f t="shared" si="5"/>
        <v>60</v>
      </c>
      <c r="D59" s="5">
        <v>223</v>
      </c>
      <c r="F59" s="4">
        <v>2000</v>
      </c>
      <c r="G59" s="4">
        <f>F59*D59</f>
        <v>446000</v>
      </c>
      <c r="H59" s="5">
        <v>10</v>
      </c>
      <c r="I59" s="4">
        <f t="shared" si="6"/>
        <v>1830</v>
      </c>
      <c r="J59" s="4">
        <f t="shared" si="7"/>
        <v>2437.158469945355</v>
      </c>
      <c r="M59" s="5">
        <v>40</v>
      </c>
      <c r="N59" s="5">
        <f t="shared" si="9"/>
        <v>820</v>
      </c>
    </row>
    <row r="60" spans="1:14" ht="12">
      <c r="A60" s="1" t="s">
        <v>49</v>
      </c>
      <c r="B60" s="5">
        <f t="shared" si="5"/>
        <v>25</v>
      </c>
      <c r="C60" s="4"/>
      <c r="F60" s="1" t="s">
        <v>0</v>
      </c>
      <c r="G60" s="5">
        <v>115000</v>
      </c>
      <c r="H60" s="5">
        <v>8</v>
      </c>
      <c r="I60" s="4">
        <f t="shared" si="6"/>
        <v>325</v>
      </c>
      <c r="J60" s="4">
        <f t="shared" si="7"/>
        <v>2830.769230769231</v>
      </c>
      <c r="M60" s="5">
        <v>41</v>
      </c>
      <c r="N60" s="5">
        <f t="shared" si="9"/>
        <v>861</v>
      </c>
    </row>
    <row r="61" spans="1:14" ht="12">
      <c r="A61" s="1" t="s">
        <v>58</v>
      </c>
      <c r="B61" s="5">
        <v>10</v>
      </c>
      <c r="C61" s="4"/>
      <c r="G61" s="4">
        <v>169000</v>
      </c>
      <c r="H61" s="5">
        <v>3</v>
      </c>
      <c r="I61" s="4">
        <f t="shared" si="6"/>
        <v>55</v>
      </c>
      <c r="J61" s="4">
        <f t="shared" si="7"/>
        <v>9218.181818181818</v>
      </c>
      <c r="M61" s="5">
        <v>42</v>
      </c>
      <c r="N61" s="5">
        <f t="shared" si="9"/>
        <v>903</v>
      </c>
    </row>
    <row r="62" spans="1:14" ht="12">
      <c r="A62" s="1" t="s">
        <v>59</v>
      </c>
      <c r="B62" s="5">
        <v>60</v>
      </c>
      <c r="C62" s="4"/>
      <c r="G62" s="4">
        <v>125000</v>
      </c>
      <c r="H62" s="5">
        <v>40</v>
      </c>
      <c r="I62" s="4">
        <f t="shared" si="6"/>
        <v>1830</v>
      </c>
      <c r="J62" s="4">
        <f t="shared" si="7"/>
        <v>2732.24043715847</v>
      </c>
      <c r="M62" s="5">
        <v>43</v>
      </c>
      <c r="N62" s="5">
        <f t="shared" si="9"/>
        <v>946</v>
      </c>
    </row>
    <row r="63" spans="1:14" ht="12">
      <c r="A63" s="1" t="s">
        <v>60</v>
      </c>
      <c r="B63" s="5">
        <v>60</v>
      </c>
      <c r="G63" s="4">
        <v>219000</v>
      </c>
      <c r="H63" s="5">
        <v>11</v>
      </c>
      <c r="I63" s="4">
        <f t="shared" si="6"/>
        <v>1830</v>
      </c>
      <c r="J63" s="4">
        <f t="shared" si="7"/>
        <v>1316.3934426229507</v>
      </c>
      <c r="M63" s="5">
        <v>44</v>
      </c>
      <c r="N63" s="5">
        <f t="shared" si="9"/>
        <v>990</v>
      </c>
    </row>
    <row r="64" spans="1:14" ht="12">
      <c r="A64" s="1" t="s">
        <v>61</v>
      </c>
      <c r="B64" s="5">
        <v>60</v>
      </c>
      <c r="G64" s="4">
        <v>60000</v>
      </c>
      <c r="H64" s="5">
        <v>1</v>
      </c>
      <c r="I64" s="4">
        <f t="shared" si="6"/>
        <v>1830</v>
      </c>
      <c r="J64" s="4">
        <f t="shared" si="7"/>
        <v>32.78688524590164</v>
      </c>
      <c r="M64" s="5">
        <v>45</v>
      </c>
      <c r="N64" s="5">
        <f t="shared" si="9"/>
        <v>1035</v>
      </c>
    </row>
    <row r="65" spans="1:14" ht="12">
      <c r="A65" s="1" t="s">
        <v>62</v>
      </c>
      <c r="B65" s="5">
        <v>50</v>
      </c>
      <c r="C65" s="3" t="s">
        <v>0</v>
      </c>
      <c r="D65" s="5">
        <v>2</v>
      </c>
      <c r="F65" s="4">
        <v>25000</v>
      </c>
      <c r="G65" s="4">
        <f>F65*D65</f>
        <v>50000</v>
      </c>
      <c r="H65" s="5">
        <v>7</v>
      </c>
      <c r="I65" s="4">
        <f t="shared" si="6"/>
        <v>1275</v>
      </c>
      <c r="J65" s="4">
        <f t="shared" si="7"/>
        <v>274.5098039215686</v>
      </c>
      <c r="M65" s="5">
        <v>46</v>
      </c>
      <c r="N65" s="5">
        <f t="shared" si="9"/>
        <v>1081</v>
      </c>
    </row>
    <row r="66" spans="2:14" ht="12">
      <c r="B66" s="1" t="s">
        <v>0</v>
      </c>
      <c r="G66" s="1" t="s">
        <v>0</v>
      </c>
      <c r="J66" s="3" t="s">
        <v>0</v>
      </c>
      <c r="M66" s="5">
        <v>47</v>
      </c>
      <c r="N66" s="5">
        <f t="shared" si="9"/>
        <v>1128</v>
      </c>
    </row>
    <row r="67" spans="1:14" ht="12">
      <c r="A67" s="2" t="s">
        <v>6</v>
      </c>
      <c r="B67" s="1" t="s">
        <v>0</v>
      </c>
      <c r="C67" s="4"/>
      <c r="G67" s="6">
        <f>SUM(G43:G66)</f>
        <v>12868316.5</v>
      </c>
      <c r="J67" s="6">
        <f>SUM(J43:J66)</f>
        <v>364632.2864171043</v>
      </c>
      <c r="M67" s="5">
        <v>48</v>
      </c>
      <c r="N67" s="5">
        <f t="shared" si="9"/>
        <v>1176</v>
      </c>
    </row>
    <row r="68" spans="1:14" ht="12">
      <c r="A68" s="1" t="s">
        <v>0</v>
      </c>
      <c r="B68" s="1" t="s">
        <v>0</v>
      </c>
      <c r="C68" s="4"/>
      <c r="J68" s="4"/>
      <c r="M68" s="5">
        <v>49</v>
      </c>
      <c r="N68" s="5">
        <f t="shared" si="9"/>
        <v>1225</v>
      </c>
    </row>
    <row r="69" spans="1:14" ht="12">
      <c r="A69" s="1" t="s">
        <v>53</v>
      </c>
      <c r="M69" s="5">
        <v>50</v>
      </c>
      <c r="N69" s="5">
        <f t="shared" si="9"/>
        <v>1275</v>
      </c>
    </row>
    <row r="70" spans="13:14" ht="12">
      <c r="M70" s="5">
        <v>51</v>
      </c>
      <c r="N70" s="5">
        <f t="shared" si="9"/>
        <v>1326</v>
      </c>
    </row>
    <row r="71" spans="1:14" ht="12">
      <c r="A71" s="1" t="s">
        <v>63</v>
      </c>
      <c r="C71" s="4"/>
      <c r="J71" s="4"/>
      <c r="M71" s="5">
        <v>52</v>
      </c>
      <c r="N71" s="5">
        <f t="shared" si="9"/>
        <v>1378</v>
      </c>
    </row>
    <row r="72" spans="2:14" ht="12">
      <c r="B72" s="1" t="s">
        <v>0</v>
      </c>
      <c r="C72" s="4"/>
      <c r="J72" s="4"/>
      <c r="M72" s="5">
        <v>53</v>
      </c>
      <c r="N72" s="5">
        <f t="shared" si="9"/>
        <v>1431</v>
      </c>
    </row>
    <row r="73" spans="1:14" ht="12">
      <c r="A73" s="1" t="s">
        <v>29</v>
      </c>
      <c r="B73" s="5">
        <f aca="true" t="shared" si="10" ref="B73:B90">VLOOKUP(A73,$P$13:$Q$49,2)</f>
        <v>40</v>
      </c>
      <c r="C73" s="4">
        <v>0</v>
      </c>
      <c r="G73" s="4">
        <f>F73*C73</f>
        <v>0</v>
      </c>
      <c r="I73" s="4">
        <f aca="true" t="shared" si="11" ref="I73:I92">VLOOKUP(B73,$M$13:$N$79,2)</f>
        <v>820</v>
      </c>
      <c r="J73" s="4">
        <f aca="true" t="shared" si="12" ref="J73:J92">G73*H73/I73</f>
        <v>0</v>
      </c>
      <c r="M73" s="5">
        <v>54</v>
      </c>
      <c r="N73" s="5">
        <f t="shared" si="9"/>
        <v>1485</v>
      </c>
    </row>
    <row r="74" spans="1:14" ht="12">
      <c r="A74" s="1" t="s">
        <v>31</v>
      </c>
      <c r="B74" s="5">
        <f t="shared" si="10"/>
        <v>20</v>
      </c>
      <c r="C74" s="4">
        <v>18500</v>
      </c>
      <c r="E74" s="5">
        <v>26</v>
      </c>
      <c r="F74" s="5">
        <v>53</v>
      </c>
      <c r="G74" s="4">
        <f>F74*C74</f>
        <v>980500</v>
      </c>
      <c r="H74" s="5">
        <v>35</v>
      </c>
      <c r="I74" s="4">
        <f t="shared" si="11"/>
        <v>210</v>
      </c>
      <c r="J74" s="4">
        <f t="shared" si="12"/>
        <v>163416.66666666666</v>
      </c>
      <c r="M74" s="5">
        <v>55</v>
      </c>
      <c r="N74" s="5">
        <f t="shared" si="9"/>
        <v>1540</v>
      </c>
    </row>
    <row r="75" spans="1:14" ht="12">
      <c r="A75" s="1" t="s">
        <v>33</v>
      </c>
      <c r="B75" s="5">
        <f t="shared" si="10"/>
        <v>60</v>
      </c>
      <c r="C75" s="4">
        <v>47700</v>
      </c>
      <c r="E75" s="5">
        <v>4</v>
      </c>
      <c r="F75" s="5">
        <v>55</v>
      </c>
      <c r="G75" s="4">
        <f>F75*C75</f>
        <v>2623500</v>
      </c>
      <c r="H75" s="5">
        <v>30</v>
      </c>
      <c r="I75" s="4">
        <f t="shared" si="11"/>
        <v>1830</v>
      </c>
      <c r="J75" s="4">
        <f t="shared" si="12"/>
        <v>43008.19672131148</v>
      </c>
      <c r="M75" s="5">
        <v>56</v>
      </c>
      <c r="N75" s="5">
        <f t="shared" si="9"/>
        <v>1596</v>
      </c>
    </row>
    <row r="76" spans="1:14" ht="12">
      <c r="A76" s="1" t="s">
        <v>34</v>
      </c>
      <c r="B76" s="5">
        <f t="shared" si="10"/>
        <v>60</v>
      </c>
      <c r="C76" s="4">
        <v>0</v>
      </c>
      <c r="G76" s="4">
        <f>F76*C76</f>
        <v>0</v>
      </c>
      <c r="I76" s="4">
        <f t="shared" si="11"/>
        <v>1830</v>
      </c>
      <c r="J76" s="4">
        <f t="shared" si="12"/>
        <v>0</v>
      </c>
      <c r="M76" s="5">
        <v>57</v>
      </c>
      <c r="N76" s="5">
        <f t="shared" si="9"/>
        <v>1653</v>
      </c>
    </row>
    <row r="77" spans="1:14" ht="12">
      <c r="A77" s="1" t="s">
        <v>35</v>
      </c>
      <c r="B77" s="5">
        <f t="shared" si="10"/>
        <v>60</v>
      </c>
      <c r="D77" s="5">
        <v>32</v>
      </c>
      <c r="F77" s="4">
        <v>1200</v>
      </c>
      <c r="G77" s="4">
        <f>F77*D77</f>
        <v>38400</v>
      </c>
      <c r="H77" s="5">
        <v>30</v>
      </c>
      <c r="I77" s="4">
        <f t="shared" si="11"/>
        <v>1830</v>
      </c>
      <c r="J77" s="4">
        <f t="shared" si="12"/>
        <v>629.5081967213115</v>
      </c>
      <c r="M77" s="5">
        <v>58</v>
      </c>
      <c r="N77" s="5">
        <f t="shared" si="9"/>
        <v>1711</v>
      </c>
    </row>
    <row r="78" spans="1:14" ht="12">
      <c r="A78" s="1" t="s">
        <v>36</v>
      </c>
      <c r="B78" s="5">
        <f t="shared" si="10"/>
        <v>60</v>
      </c>
      <c r="C78" s="4">
        <v>19657</v>
      </c>
      <c r="E78" s="5">
        <v>6</v>
      </c>
      <c r="F78" s="5">
        <v>90</v>
      </c>
      <c r="G78" s="4">
        <f aca="true" t="shared" si="13" ref="G78:G86">F78*C78</f>
        <v>1769130</v>
      </c>
      <c r="H78" s="5">
        <v>25</v>
      </c>
      <c r="I78" s="4">
        <f t="shared" si="11"/>
        <v>1830</v>
      </c>
      <c r="J78" s="4">
        <f t="shared" si="12"/>
        <v>24168.44262295082</v>
      </c>
      <c r="M78" s="5">
        <v>59</v>
      </c>
      <c r="N78" s="5">
        <f t="shared" si="9"/>
        <v>1770</v>
      </c>
    </row>
    <row r="79" spans="1:14" ht="12">
      <c r="A79" s="1" t="s">
        <v>37</v>
      </c>
      <c r="B79" s="5">
        <f t="shared" si="10"/>
        <v>40</v>
      </c>
      <c r="C79" s="4">
        <v>12500</v>
      </c>
      <c r="E79" s="5">
        <v>15</v>
      </c>
      <c r="F79" s="5">
        <v>95</v>
      </c>
      <c r="G79" s="4">
        <f t="shared" si="13"/>
        <v>1187500</v>
      </c>
      <c r="H79" s="5">
        <v>25</v>
      </c>
      <c r="I79" s="4">
        <f t="shared" si="11"/>
        <v>820</v>
      </c>
      <c r="J79" s="4">
        <f t="shared" si="12"/>
        <v>36204.26829268293</v>
      </c>
      <c r="M79" s="5">
        <v>60</v>
      </c>
      <c r="N79" s="5">
        <f t="shared" si="9"/>
        <v>1830</v>
      </c>
    </row>
    <row r="80" spans="1:14" ht="12">
      <c r="A80" s="1" t="s">
        <v>38</v>
      </c>
      <c r="B80" s="5">
        <f t="shared" si="10"/>
        <v>30</v>
      </c>
      <c r="C80" s="4">
        <v>7320</v>
      </c>
      <c r="E80" s="5">
        <v>1.5</v>
      </c>
      <c r="F80" s="5">
        <v>75</v>
      </c>
      <c r="G80" s="4">
        <f t="shared" si="13"/>
        <v>549000</v>
      </c>
      <c r="H80" s="5">
        <v>25</v>
      </c>
      <c r="I80" s="4">
        <f t="shared" si="11"/>
        <v>465</v>
      </c>
      <c r="J80" s="4">
        <f t="shared" si="12"/>
        <v>29516.129032258064</v>
      </c>
      <c r="N80" s="1" t="s">
        <v>0</v>
      </c>
    </row>
    <row r="81" spans="1:14" ht="12">
      <c r="A81" s="1" t="s">
        <v>39</v>
      </c>
      <c r="B81" s="5">
        <f t="shared" si="10"/>
        <v>35</v>
      </c>
      <c r="C81" s="4">
        <v>22500</v>
      </c>
      <c r="E81" s="5">
        <v>8</v>
      </c>
      <c r="F81" s="5">
        <v>150</v>
      </c>
      <c r="G81" s="4">
        <f t="shared" si="13"/>
        <v>3375000</v>
      </c>
      <c r="H81" s="5">
        <v>30</v>
      </c>
      <c r="I81" s="4">
        <f t="shared" si="11"/>
        <v>630</v>
      </c>
      <c r="J81" s="4">
        <f t="shared" si="12"/>
        <v>160714.2857142857</v>
      </c>
      <c r="N81" s="1" t="s">
        <v>0</v>
      </c>
    </row>
    <row r="82" spans="1:14" ht="12">
      <c r="A82" s="1" t="s">
        <v>40</v>
      </c>
      <c r="B82" s="5">
        <f t="shared" si="10"/>
        <v>40</v>
      </c>
      <c r="C82" s="4">
        <v>390</v>
      </c>
      <c r="E82" s="5">
        <v>6</v>
      </c>
      <c r="F82" s="5">
        <v>130</v>
      </c>
      <c r="G82" s="4">
        <f t="shared" si="13"/>
        <v>50700</v>
      </c>
      <c r="H82" s="5">
        <v>15</v>
      </c>
      <c r="I82" s="4">
        <f t="shared" si="11"/>
        <v>820</v>
      </c>
      <c r="J82" s="4">
        <f t="shared" si="12"/>
        <v>927.439024390244</v>
      </c>
      <c r="N82" s="1" t="s">
        <v>0</v>
      </c>
    </row>
    <row r="83" spans="1:14" ht="12">
      <c r="A83" s="1" t="s">
        <v>41</v>
      </c>
      <c r="B83" s="5">
        <f t="shared" si="10"/>
        <v>40</v>
      </c>
      <c r="C83" s="4">
        <v>390</v>
      </c>
      <c r="E83" s="5">
        <v>6</v>
      </c>
      <c r="F83" s="5">
        <v>170</v>
      </c>
      <c r="G83" s="4">
        <f t="shared" si="13"/>
        <v>66300</v>
      </c>
      <c r="H83" s="5">
        <v>15</v>
      </c>
      <c r="I83" s="4">
        <f t="shared" si="11"/>
        <v>820</v>
      </c>
      <c r="J83" s="4">
        <f t="shared" si="12"/>
        <v>1212.8048780487804</v>
      </c>
      <c r="N83" s="1" t="s">
        <v>0</v>
      </c>
    </row>
    <row r="84" spans="1:14" ht="12">
      <c r="A84" s="1" t="s">
        <v>42</v>
      </c>
      <c r="B84" s="5">
        <f t="shared" si="10"/>
        <v>40</v>
      </c>
      <c r="C84" s="4">
        <v>390</v>
      </c>
      <c r="E84" s="5">
        <v>2</v>
      </c>
      <c r="F84" s="5">
        <v>70</v>
      </c>
      <c r="G84" s="4">
        <f t="shared" si="13"/>
        <v>27300</v>
      </c>
      <c r="H84" s="5">
        <v>25</v>
      </c>
      <c r="I84" s="4">
        <f t="shared" si="11"/>
        <v>820</v>
      </c>
      <c r="J84" s="4">
        <f t="shared" si="12"/>
        <v>832.3170731707318</v>
      </c>
      <c r="N84" s="1" t="s">
        <v>0</v>
      </c>
    </row>
    <row r="85" spans="1:10" ht="12">
      <c r="A85" s="1" t="s">
        <v>43</v>
      </c>
      <c r="B85" s="5">
        <f t="shared" si="10"/>
        <v>40</v>
      </c>
      <c r="C85" s="4">
        <v>200</v>
      </c>
      <c r="E85" s="5">
        <v>2</v>
      </c>
      <c r="F85" s="5">
        <v>40</v>
      </c>
      <c r="G85" s="4">
        <f t="shared" si="13"/>
        <v>8000</v>
      </c>
      <c r="H85" s="5">
        <v>25</v>
      </c>
      <c r="I85" s="4">
        <f t="shared" si="11"/>
        <v>820</v>
      </c>
      <c r="J85" s="4">
        <f t="shared" si="12"/>
        <v>243.90243902439025</v>
      </c>
    </row>
    <row r="86" spans="1:10" ht="12">
      <c r="A86" s="1" t="s">
        <v>44</v>
      </c>
      <c r="B86" s="5">
        <f t="shared" si="10"/>
        <v>30</v>
      </c>
      <c r="C86" s="4">
        <v>46500</v>
      </c>
      <c r="F86" s="5">
        <v>90</v>
      </c>
      <c r="G86" s="4">
        <f t="shared" si="13"/>
        <v>4185000</v>
      </c>
      <c r="H86" s="5">
        <v>20</v>
      </c>
      <c r="I86" s="4">
        <f t="shared" si="11"/>
        <v>465</v>
      </c>
      <c r="J86" s="4">
        <f t="shared" si="12"/>
        <v>180000</v>
      </c>
    </row>
    <row r="87" spans="1:10" ht="12">
      <c r="A87" s="1" t="s">
        <v>45</v>
      </c>
      <c r="B87" s="5">
        <f t="shared" si="10"/>
        <v>50</v>
      </c>
      <c r="C87" s="5">
        <v>0</v>
      </c>
      <c r="I87" s="4">
        <f t="shared" si="11"/>
        <v>1275</v>
      </c>
      <c r="J87" s="4">
        <f t="shared" si="12"/>
        <v>0</v>
      </c>
    </row>
    <row r="88" spans="1:10" ht="12">
      <c r="A88" s="1" t="s">
        <v>46</v>
      </c>
      <c r="B88" s="5">
        <f t="shared" si="10"/>
        <v>30</v>
      </c>
      <c r="C88" s="4">
        <v>4500</v>
      </c>
      <c r="F88" s="5">
        <v>45</v>
      </c>
      <c r="G88" s="4">
        <f>F88*C88</f>
        <v>202500</v>
      </c>
      <c r="H88" s="5">
        <v>15</v>
      </c>
      <c r="I88" s="4">
        <f t="shared" si="11"/>
        <v>465</v>
      </c>
      <c r="J88" s="4">
        <f t="shared" si="12"/>
        <v>6532.258064516129</v>
      </c>
    </row>
    <row r="89" spans="1:10" ht="12">
      <c r="A89" s="1" t="s">
        <v>47</v>
      </c>
      <c r="B89" s="5">
        <f t="shared" si="10"/>
        <v>60</v>
      </c>
      <c r="D89" s="5">
        <v>147</v>
      </c>
      <c r="F89" s="4">
        <v>2000</v>
      </c>
      <c r="G89" s="4">
        <f>D89*F89</f>
        <v>294000</v>
      </c>
      <c r="H89" s="5">
        <v>15</v>
      </c>
      <c r="I89" s="4">
        <f t="shared" si="11"/>
        <v>1830</v>
      </c>
      <c r="J89" s="4">
        <f t="shared" si="12"/>
        <v>2409.8360655737706</v>
      </c>
    </row>
    <row r="90" spans="1:10" ht="12">
      <c r="A90" s="1" t="s">
        <v>49</v>
      </c>
      <c r="B90" s="5">
        <f t="shared" si="10"/>
        <v>25</v>
      </c>
      <c r="C90" s="4"/>
      <c r="G90" s="4">
        <v>300000</v>
      </c>
      <c r="H90" s="5">
        <v>20</v>
      </c>
      <c r="I90" s="4">
        <f t="shared" si="11"/>
        <v>325</v>
      </c>
      <c r="J90" s="4">
        <f t="shared" si="12"/>
        <v>18461.53846153846</v>
      </c>
    </row>
    <row r="91" spans="1:10" ht="12">
      <c r="A91" s="1" t="s">
        <v>64</v>
      </c>
      <c r="B91" s="5">
        <v>60</v>
      </c>
      <c r="C91" s="4"/>
      <c r="G91" s="4">
        <v>155000</v>
      </c>
      <c r="H91" s="5">
        <v>50</v>
      </c>
      <c r="I91" s="4">
        <f t="shared" si="11"/>
        <v>1830</v>
      </c>
      <c r="J91" s="4">
        <f t="shared" si="12"/>
        <v>4234.972677595629</v>
      </c>
    </row>
    <row r="92" spans="1:10" ht="12">
      <c r="A92" s="1" t="s">
        <v>62</v>
      </c>
      <c r="B92" s="5">
        <v>50</v>
      </c>
      <c r="D92" s="5">
        <v>14</v>
      </c>
      <c r="F92" s="4">
        <v>25000</v>
      </c>
      <c r="G92" s="4">
        <f>D92*F92</f>
        <v>350000</v>
      </c>
      <c r="H92" s="5">
        <v>7</v>
      </c>
      <c r="I92" s="4">
        <f t="shared" si="11"/>
        <v>1275</v>
      </c>
      <c r="J92" s="4">
        <f t="shared" si="12"/>
        <v>1921.5686274509803</v>
      </c>
    </row>
    <row r="93" spans="2:10" ht="12">
      <c r="B93" s="1" t="s">
        <v>0</v>
      </c>
      <c r="C93" s="4"/>
      <c r="G93" s="1" t="s">
        <v>0</v>
      </c>
      <c r="J93" s="3" t="s">
        <v>0</v>
      </c>
    </row>
    <row r="94" spans="1:10" ht="12">
      <c r="A94" s="2" t="s">
        <v>6</v>
      </c>
      <c r="B94" s="1" t="s">
        <v>0</v>
      </c>
      <c r="C94" s="4"/>
      <c r="G94" s="6">
        <f>SUM(G73:G93)</f>
        <v>16161830</v>
      </c>
      <c r="J94" s="6">
        <f>SUM(J73:J93)</f>
        <v>674434.134558186</v>
      </c>
    </row>
    <row r="95" spans="2:10" ht="12">
      <c r="B95" s="1" t="s">
        <v>0</v>
      </c>
      <c r="C95" s="4"/>
      <c r="J95" s="4"/>
    </row>
    <row r="96" spans="1:10" ht="12">
      <c r="A96" s="1" t="s">
        <v>53</v>
      </c>
      <c r="B96" s="1" t="s">
        <v>65</v>
      </c>
      <c r="J96" s="4"/>
    </row>
    <row r="97" spans="2:10" ht="12">
      <c r="B97" s="1" t="s">
        <v>0</v>
      </c>
      <c r="C97" s="4"/>
      <c r="J97" s="4"/>
    </row>
    <row r="98" spans="1:10" ht="12">
      <c r="A98" s="1" t="s">
        <v>66</v>
      </c>
      <c r="C98" s="4"/>
      <c r="J98" s="4"/>
    </row>
    <row r="99" spans="2:10" ht="12">
      <c r="B99" s="1" t="s">
        <v>0</v>
      </c>
      <c r="C99" s="4"/>
      <c r="J99" s="4"/>
    </row>
    <row r="100" spans="1:10" ht="12">
      <c r="A100" s="1" t="s">
        <v>29</v>
      </c>
      <c r="B100" s="5">
        <f aca="true" t="shared" si="14" ref="B100:B117">VLOOKUP(A100,$P$13:$Q$49,2)</f>
        <v>40</v>
      </c>
      <c r="C100" s="4">
        <v>8720</v>
      </c>
      <c r="E100" s="5">
        <v>24</v>
      </c>
      <c r="F100" s="5">
        <v>70</v>
      </c>
      <c r="G100" s="4">
        <f>F100*C100</f>
        <v>610400</v>
      </c>
      <c r="H100" s="5">
        <v>40</v>
      </c>
      <c r="I100" s="4">
        <f aca="true" t="shared" si="15" ref="I100:I117">VLOOKUP(B100,$M$13:$N$79,2)</f>
        <v>820</v>
      </c>
      <c r="J100" s="4">
        <f aca="true" t="shared" si="16" ref="J100:J117">G100*H100/I100</f>
        <v>29775.60975609756</v>
      </c>
    </row>
    <row r="101" spans="1:10" ht="12">
      <c r="A101" s="1" t="s">
        <v>31</v>
      </c>
      <c r="B101" s="5">
        <f t="shared" si="14"/>
        <v>20</v>
      </c>
      <c r="C101" s="4">
        <v>5890</v>
      </c>
      <c r="E101" s="5">
        <v>24</v>
      </c>
      <c r="F101" s="5">
        <v>50</v>
      </c>
      <c r="G101" s="4">
        <f>F101*C101</f>
        <v>294500</v>
      </c>
      <c r="H101" s="5">
        <v>40</v>
      </c>
      <c r="I101" s="4">
        <f t="shared" si="15"/>
        <v>210</v>
      </c>
      <c r="J101" s="4">
        <f t="shared" si="16"/>
        <v>56095.23809523809</v>
      </c>
    </row>
    <row r="102" spans="1:10" ht="12">
      <c r="A102" s="1" t="s">
        <v>33</v>
      </c>
      <c r="B102" s="5">
        <f t="shared" si="14"/>
        <v>60</v>
      </c>
      <c r="C102" s="4">
        <v>13485</v>
      </c>
      <c r="E102" s="5">
        <v>4</v>
      </c>
      <c r="F102" s="5">
        <v>55</v>
      </c>
      <c r="G102" s="4">
        <f>F102*C102</f>
        <v>741675</v>
      </c>
      <c r="H102" s="5">
        <v>40</v>
      </c>
      <c r="I102" s="4">
        <f t="shared" si="15"/>
        <v>1830</v>
      </c>
      <c r="J102" s="4">
        <f t="shared" si="16"/>
        <v>16211.475409836066</v>
      </c>
    </row>
    <row r="103" spans="1:10" ht="12">
      <c r="A103" s="1" t="s">
        <v>34</v>
      </c>
      <c r="B103" s="5">
        <f t="shared" si="14"/>
        <v>60</v>
      </c>
      <c r="C103" s="4">
        <v>5460</v>
      </c>
      <c r="E103" s="5">
        <v>12</v>
      </c>
      <c r="F103" s="5">
        <v>110</v>
      </c>
      <c r="G103" s="4">
        <f>F103*C103</f>
        <v>600600</v>
      </c>
      <c r="H103" s="5">
        <v>25</v>
      </c>
      <c r="I103" s="4">
        <f t="shared" si="15"/>
        <v>1830</v>
      </c>
      <c r="J103" s="4">
        <f t="shared" si="16"/>
        <v>8204.918032786885</v>
      </c>
    </row>
    <row r="104" spans="1:10" ht="12">
      <c r="A104" s="1" t="s">
        <v>35</v>
      </c>
      <c r="B104" s="5">
        <f t="shared" si="14"/>
        <v>60</v>
      </c>
      <c r="I104" s="4">
        <f t="shared" si="15"/>
        <v>1830</v>
      </c>
      <c r="J104" s="4">
        <f t="shared" si="16"/>
        <v>0</v>
      </c>
    </row>
    <row r="105" spans="1:10" ht="12">
      <c r="A105" s="1" t="s">
        <v>36</v>
      </c>
      <c r="B105" s="5">
        <f t="shared" si="14"/>
        <v>60</v>
      </c>
      <c r="C105" s="4">
        <v>10007</v>
      </c>
      <c r="E105" s="5">
        <v>6</v>
      </c>
      <c r="F105" s="5">
        <v>90</v>
      </c>
      <c r="G105" s="4">
        <f aca="true" t="shared" si="17" ref="G105:G115">F105*C105</f>
        <v>900630</v>
      </c>
      <c r="H105" s="5">
        <v>35</v>
      </c>
      <c r="I105" s="4">
        <f t="shared" si="15"/>
        <v>1830</v>
      </c>
      <c r="J105" s="4">
        <f t="shared" si="16"/>
        <v>17225.16393442623</v>
      </c>
    </row>
    <row r="106" spans="1:10" ht="12">
      <c r="A106" s="1" t="s">
        <v>37</v>
      </c>
      <c r="B106" s="5">
        <f t="shared" si="14"/>
        <v>40</v>
      </c>
      <c r="C106" s="4">
        <v>10028</v>
      </c>
      <c r="E106" s="5">
        <v>18</v>
      </c>
      <c r="F106" s="5">
        <v>110</v>
      </c>
      <c r="G106" s="4">
        <f t="shared" si="17"/>
        <v>1103080</v>
      </c>
      <c r="H106" s="5">
        <v>40</v>
      </c>
      <c r="I106" s="4">
        <f t="shared" si="15"/>
        <v>820</v>
      </c>
      <c r="J106" s="4">
        <f t="shared" si="16"/>
        <v>53808.78048780488</v>
      </c>
    </row>
    <row r="107" spans="1:10" ht="12">
      <c r="A107" s="1" t="s">
        <v>38</v>
      </c>
      <c r="B107" s="5">
        <f t="shared" si="14"/>
        <v>30</v>
      </c>
      <c r="C107" s="4">
        <v>14715</v>
      </c>
      <c r="E107" s="5">
        <v>2</v>
      </c>
      <c r="F107" s="5">
        <v>80</v>
      </c>
      <c r="G107" s="4">
        <f t="shared" si="17"/>
        <v>1177200</v>
      </c>
      <c r="H107" s="5">
        <v>35</v>
      </c>
      <c r="I107" s="4">
        <f t="shared" si="15"/>
        <v>465</v>
      </c>
      <c r="J107" s="4">
        <f t="shared" si="16"/>
        <v>88606.45161290323</v>
      </c>
    </row>
    <row r="108" spans="1:10" ht="12">
      <c r="A108" s="1" t="s">
        <v>39</v>
      </c>
      <c r="B108" s="5">
        <f t="shared" si="14"/>
        <v>35</v>
      </c>
      <c r="C108" s="4">
        <v>0</v>
      </c>
      <c r="G108" s="4">
        <f t="shared" si="17"/>
        <v>0</v>
      </c>
      <c r="I108" s="4">
        <f t="shared" si="15"/>
        <v>630</v>
      </c>
      <c r="J108" s="4">
        <f t="shared" si="16"/>
        <v>0</v>
      </c>
    </row>
    <row r="109" spans="1:10" ht="12">
      <c r="A109" s="1" t="s">
        <v>40</v>
      </c>
      <c r="B109" s="5">
        <f t="shared" si="14"/>
        <v>40</v>
      </c>
      <c r="C109" s="4">
        <v>13200</v>
      </c>
      <c r="E109" s="5">
        <v>6</v>
      </c>
      <c r="F109" s="5">
        <v>130</v>
      </c>
      <c r="G109" s="4">
        <f t="shared" si="17"/>
        <v>1716000</v>
      </c>
      <c r="H109" s="5">
        <v>6</v>
      </c>
      <c r="I109" s="4">
        <f t="shared" si="15"/>
        <v>820</v>
      </c>
      <c r="J109" s="4">
        <f t="shared" si="16"/>
        <v>12556.09756097561</v>
      </c>
    </row>
    <row r="110" spans="1:10" ht="12">
      <c r="A110" s="1" t="s">
        <v>41</v>
      </c>
      <c r="B110" s="5">
        <f t="shared" si="14"/>
        <v>40</v>
      </c>
      <c r="C110" s="4">
        <v>13200</v>
      </c>
      <c r="E110" s="5">
        <v>8</v>
      </c>
      <c r="F110" s="5">
        <v>180</v>
      </c>
      <c r="G110" s="4">
        <f t="shared" si="17"/>
        <v>2376000</v>
      </c>
      <c r="H110" s="5">
        <v>6</v>
      </c>
      <c r="I110" s="4">
        <f t="shared" si="15"/>
        <v>820</v>
      </c>
      <c r="J110" s="4">
        <f t="shared" si="16"/>
        <v>17385.365853658535</v>
      </c>
    </row>
    <row r="111" spans="1:10" ht="12">
      <c r="A111" s="1" t="s">
        <v>42</v>
      </c>
      <c r="B111" s="5">
        <f t="shared" si="14"/>
        <v>40</v>
      </c>
      <c r="C111" s="4">
        <v>0</v>
      </c>
      <c r="G111" s="4">
        <f t="shared" si="17"/>
        <v>0</v>
      </c>
      <c r="I111" s="4">
        <f t="shared" si="15"/>
        <v>820</v>
      </c>
      <c r="J111" s="4">
        <f t="shared" si="16"/>
        <v>0</v>
      </c>
    </row>
    <row r="112" spans="1:10" ht="12">
      <c r="A112" s="1" t="s">
        <v>43</v>
      </c>
      <c r="B112" s="5">
        <f t="shared" si="14"/>
        <v>40</v>
      </c>
      <c r="C112" s="4">
        <v>0</v>
      </c>
      <c r="G112" s="4">
        <f t="shared" si="17"/>
        <v>0</v>
      </c>
      <c r="I112" s="4">
        <f t="shared" si="15"/>
        <v>820</v>
      </c>
      <c r="J112" s="4">
        <f t="shared" si="16"/>
        <v>0</v>
      </c>
    </row>
    <row r="113" spans="1:10" ht="12">
      <c r="A113" s="1" t="s">
        <v>44</v>
      </c>
      <c r="B113" s="5">
        <f t="shared" si="14"/>
        <v>30</v>
      </c>
      <c r="C113" s="4">
        <v>13240</v>
      </c>
      <c r="F113" s="5">
        <v>90</v>
      </c>
      <c r="G113" s="4">
        <f t="shared" si="17"/>
        <v>1191600</v>
      </c>
      <c r="H113" s="5">
        <v>12</v>
      </c>
      <c r="I113" s="4">
        <f t="shared" si="15"/>
        <v>465</v>
      </c>
      <c r="J113" s="4">
        <f t="shared" si="16"/>
        <v>30750.967741935485</v>
      </c>
    </row>
    <row r="114" spans="1:10" ht="12">
      <c r="A114" s="1" t="s">
        <v>45</v>
      </c>
      <c r="B114" s="5">
        <f t="shared" si="14"/>
        <v>50</v>
      </c>
      <c r="C114" s="5">
        <v>0</v>
      </c>
      <c r="G114" s="4">
        <f t="shared" si="17"/>
        <v>0</v>
      </c>
      <c r="I114" s="4">
        <f t="shared" si="15"/>
        <v>1275</v>
      </c>
      <c r="J114" s="4">
        <f t="shared" si="16"/>
        <v>0</v>
      </c>
    </row>
    <row r="115" spans="1:10" ht="12">
      <c r="A115" s="1" t="s">
        <v>46</v>
      </c>
      <c r="B115" s="5">
        <f t="shared" si="14"/>
        <v>30</v>
      </c>
      <c r="C115" s="4">
        <v>10000</v>
      </c>
      <c r="D115" s="1" t="s">
        <v>0</v>
      </c>
      <c r="F115" s="5">
        <v>45</v>
      </c>
      <c r="G115" s="4">
        <f t="shared" si="17"/>
        <v>450000</v>
      </c>
      <c r="H115" s="5">
        <v>25</v>
      </c>
      <c r="I115" s="4">
        <f t="shared" si="15"/>
        <v>465</v>
      </c>
      <c r="J115" s="4">
        <f t="shared" si="16"/>
        <v>24193.548387096773</v>
      </c>
    </row>
    <row r="116" spans="1:10" ht="12">
      <c r="A116" s="1" t="s">
        <v>47</v>
      </c>
      <c r="B116" s="5">
        <f t="shared" si="14"/>
        <v>60</v>
      </c>
      <c r="D116" s="5">
        <v>57</v>
      </c>
      <c r="F116" s="4">
        <v>2000</v>
      </c>
      <c r="G116" s="4">
        <f>D116*F116</f>
        <v>114000</v>
      </c>
      <c r="H116" s="5">
        <v>25</v>
      </c>
      <c r="I116" s="4">
        <f t="shared" si="15"/>
        <v>1830</v>
      </c>
      <c r="J116" s="4">
        <f t="shared" si="16"/>
        <v>1557.377049180328</v>
      </c>
    </row>
    <row r="117" spans="1:10" ht="12">
      <c r="A117" s="1" t="s">
        <v>49</v>
      </c>
      <c r="B117" s="5">
        <f t="shared" si="14"/>
        <v>25</v>
      </c>
      <c r="C117" s="4"/>
      <c r="G117" s="4">
        <v>87000</v>
      </c>
      <c r="H117" s="5">
        <v>30</v>
      </c>
      <c r="I117" s="4">
        <f t="shared" si="15"/>
        <v>325</v>
      </c>
      <c r="J117" s="4">
        <f t="shared" si="16"/>
        <v>8030.7692307692305</v>
      </c>
    </row>
    <row r="118" spans="1:10" ht="12">
      <c r="A118" s="1" t="s">
        <v>0</v>
      </c>
      <c r="B118" s="1" t="s">
        <v>0</v>
      </c>
      <c r="C118" s="4"/>
      <c r="G118" s="1" t="s">
        <v>0</v>
      </c>
      <c r="J118" s="3" t="s">
        <v>0</v>
      </c>
    </row>
    <row r="119" spans="1:10" ht="12">
      <c r="A119" s="2" t="s">
        <v>6</v>
      </c>
      <c r="B119" s="1" t="s">
        <v>0</v>
      </c>
      <c r="C119" s="4"/>
      <c r="G119" s="6">
        <f>SUM(G100:G118)</f>
        <v>11362685</v>
      </c>
      <c r="J119" s="6">
        <f>SUM(J100:J118)</f>
        <v>364401.7631527089</v>
      </c>
    </row>
    <row r="120" spans="2:10" ht="12">
      <c r="B120" s="1" t="s">
        <v>0</v>
      </c>
      <c r="C120" s="4"/>
      <c r="J120" s="4"/>
    </row>
    <row r="121" spans="1:10" ht="12">
      <c r="A121" s="1" t="s">
        <v>53</v>
      </c>
      <c r="B121" s="1" t="s">
        <v>0</v>
      </c>
      <c r="J121" s="4"/>
    </row>
    <row r="122" spans="2:10" ht="12">
      <c r="B122" s="1" t="s">
        <v>0</v>
      </c>
      <c r="C122" s="4"/>
      <c r="J122" s="4"/>
    </row>
    <row r="123" spans="1:10" ht="12">
      <c r="A123" s="1" t="s">
        <v>67</v>
      </c>
      <c r="C123" s="4"/>
      <c r="J123" s="4"/>
    </row>
    <row r="124" spans="2:10" ht="12">
      <c r="B124" s="1" t="s">
        <v>0</v>
      </c>
      <c r="C124" s="4"/>
      <c r="J124" s="4"/>
    </row>
    <row r="125" spans="1:10" ht="12">
      <c r="A125" s="1" t="s">
        <v>29</v>
      </c>
      <c r="B125" s="5">
        <f aca="true" t="shared" si="18" ref="B125:B142">VLOOKUP(A125,$P$13:$Q$49,2)</f>
        <v>40</v>
      </c>
      <c r="C125" s="4">
        <v>0</v>
      </c>
      <c r="G125" s="4">
        <f>F125*C125</f>
        <v>0</v>
      </c>
      <c r="H125" s="5">
        <v>21</v>
      </c>
      <c r="I125" s="4">
        <f aca="true" t="shared" si="19" ref="I125:I142">VLOOKUP(B125,$M$13:$N$79,2)</f>
        <v>820</v>
      </c>
      <c r="J125" s="4">
        <f aca="true" t="shared" si="20" ref="J125:J142">G125*H125/I125</f>
        <v>0</v>
      </c>
    </row>
    <row r="126" spans="1:10" ht="12">
      <c r="A126" s="1" t="s">
        <v>31</v>
      </c>
      <c r="B126" s="5">
        <f t="shared" si="18"/>
        <v>20</v>
      </c>
      <c r="C126" s="4">
        <v>0</v>
      </c>
      <c r="G126" s="4">
        <f>F126*C126</f>
        <v>0</v>
      </c>
      <c r="H126" s="5">
        <v>21</v>
      </c>
      <c r="I126" s="4">
        <f t="shared" si="19"/>
        <v>210</v>
      </c>
      <c r="J126" s="4">
        <f t="shared" si="20"/>
        <v>0</v>
      </c>
    </row>
    <row r="127" spans="1:10" ht="12">
      <c r="A127" s="1" t="s">
        <v>33</v>
      </c>
      <c r="B127" s="5">
        <f t="shared" si="18"/>
        <v>60</v>
      </c>
      <c r="C127" s="4">
        <v>2000</v>
      </c>
      <c r="E127" s="5">
        <v>1</v>
      </c>
      <c r="F127" s="5">
        <v>40</v>
      </c>
      <c r="G127" s="4">
        <f>F127*C127</f>
        <v>80000</v>
      </c>
      <c r="H127" s="5">
        <v>21</v>
      </c>
      <c r="I127" s="4">
        <f t="shared" si="19"/>
        <v>1830</v>
      </c>
      <c r="J127" s="4">
        <f t="shared" si="20"/>
        <v>918.0327868852459</v>
      </c>
    </row>
    <row r="128" spans="1:10" ht="12">
      <c r="A128" s="1" t="s">
        <v>34</v>
      </c>
      <c r="B128" s="5">
        <f t="shared" si="18"/>
        <v>60</v>
      </c>
      <c r="C128" s="4">
        <v>100</v>
      </c>
      <c r="E128" s="5">
        <v>6</v>
      </c>
      <c r="F128" s="5">
        <v>75</v>
      </c>
      <c r="G128" s="4">
        <f>F128*C128</f>
        <v>7500</v>
      </c>
      <c r="H128" s="5">
        <v>21</v>
      </c>
      <c r="I128" s="4">
        <f t="shared" si="19"/>
        <v>1830</v>
      </c>
      <c r="J128" s="4">
        <f t="shared" si="20"/>
        <v>86.06557377049181</v>
      </c>
    </row>
    <row r="129" spans="1:10" ht="12">
      <c r="A129" s="1" t="s">
        <v>35</v>
      </c>
      <c r="B129" s="5">
        <f t="shared" si="18"/>
        <v>60</v>
      </c>
      <c r="D129" s="5">
        <v>0</v>
      </c>
      <c r="G129" s="5">
        <f>D129*F129</f>
        <v>0</v>
      </c>
      <c r="I129" s="4">
        <f t="shared" si="19"/>
        <v>1830</v>
      </c>
      <c r="J129" s="4">
        <f t="shared" si="20"/>
        <v>0</v>
      </c>
    </row>
    <row r="130" spans="1:10" ht="12">
      <c r="A130" s="1" t="s">
        <v>36</v>
      </c>
      <c r="B130" s="5">
        <f t="shared" si="18"/>
        <v>60</v>
      </c>
      <c r="C130" s="4">
        <v>2500</v>
      </c>
      <c r="E130" s="5">
        <v>6</v>
      </c>
      <c r="F130" s="5">
        <v>90</v>
      </c>
      <c r="G130" s="4">
        <f aca="true" t="shared" si="21" ref="G130:G140">F130*C130</f>
        <v>225000</v>
      </c>
      <c r="H130" s="5">
        <v>21</v>
      </c>
      <c r="I130" s="4">
        <f t="shared" si="19"/>
        <v>1830</v>
      </c>
      <c r="J130" s="4">
        <f t="shared" si="20"/>
        <v>2581.967213114754</v>
      </c>
    </row>
    <row r="131" spans="1:10" ht="12">
      <c r="A131" s="1" t="s">
        <v>37</v>
      </c>
      <c r="B131" s="5">
        <f t="shared" si="18"/>
        <v>40</v>
      </c>
      <c r="C131" s="4">
        <v>4000</v>
      </c>
      <c r="E131" s="5">
        <v>12</v>
      </c>
      <c r="F131" s="5">
        <v>80</v>
      </c>
      <c r="G131" s="4">
        <f t="shared" si="21"/>
        <v>320000</v>
      </c>
      <c r="H131" s="5">
        <v>21</v>
      </c>
      <c r="I131" s="4">
        <f t="shared" si="19"/>
        <v>820</v>
      </c>
      <c r="J131" s="4">
        <f t="shared" si="20"/>
        <v>8195.121951219513</v>
      </c>
    </row>
    <row r="132" spans="1:10" ht="12">
      <c r="A132" s="1" t="s">
        <v>38</v>
      </c>
      <c r="B132" s="5">
        <f t="shared" si="18"/>
        <v>30</v>
      </c>
      <c r="C132" s="4">
        <v>500</v>
      </c>
      <c r="E132" s="5">
        <v>1</v>
      </c>
      <c r="F132" s="5">
        <v>75</v>
      </c>
      <c r="G132" s="4">
        <f t="shared" si="21"/>
        <v>37500</v>
      </c>
      <c r="H132" s="5">
        <v>21</v>
      </c>
      <c r="I132" s="4">
        <f t="shared" si="19"/>
        <v>465</v>
      </c>
      <c r="J132" s="4">
        <f t="shared" si="20"/>
        <v>1693.5483870967741</v>
      </c>
    </row>
    <row r="133" spans="1:10" ht="12">
      <c r="A133" s="1" t="s">
        <v>39</v>
      </c>
      <c r="B133" s="5">
        <f t="shared" si="18"/>
        <v>35</v>
      </c>
      <c r="C133" s="4">
        <v>0</v>
      </c>
      <c r="G133" s="4">
        <f t="shared" si="21"/>
        <v>0</v>
      </c>
      <c r="H133" s="5">
        <v>21</v>
      </c>
      <c r="I133" s="4">
        <f t="shared" si="19"/>
        <v>630</v>
      </c>
      <c r="J133" s="4">
        <f t="shared" si="20"/>
        <v>0</v>
      </c>
    </row>
    <row r="134" spans="1:10" ht="12">
      <c r="A134" s="1" t="s">
        <v>40</v>
      </c>
      <c r="B134" s="5">
        <f t="shared" si="18"/>
        <v>40</v>
      </c>
      <c r="C134" s="4">
        <v>400</v>
      </c>
      <c r="E134" s="5">
        <v>4</v>
      </c>
      <c r="F134" s="5">
        <v>120</v>
      </c>
      <c r="G134" s="4">
        <f t="shared" si="21"/>
        <v>48000</v>
      </c>
      <c r="H134" s="5">
        <v>21</v>
      </c>
      <c r="I134" s="4">
        <f t="shared" si="19"/>
        <v>820</v>
      </c>
      <c r="J134" s="4">
        <f t="shared" si="20"/>
        <v>1229.2682926829268</v>
      </c>
    </row>
    <row r="135" spans="1:10" ht="12">
      <c r="A135" s="1" t="s">
        <v>41</v>
      </c>
      <c r="B135" s="5">
        <f t="shared" si="18"/>
        <v>40</v>
      </c>
      <c r="C135" s="4">
        <v>400</v>
      </c>
      <c r="E135" s="5">
        <v>4</v>
      </c>
      <c r="F135" s="5">
        <v>160</v>
      </c>
      <c r="G135" s="4">
        <f t="shared" si="21"/>
        <v>64000</v>
      </c>
      <c r="H135" s="5">
        <v>21</v>
      </c>
      <c r="I135" s="4">
        <f t="shared" si="19"/>
        <v>820</v>
      </c>
      <c r="J135" s="4">
        <f t="shared" si="20"/>
        <v>1639.0243902439024</v>
      </c>
    </row>
    <row r="136" spans="1:10" ht="12">
      <c r="A136" s="1" t="s">
        <v>42</v>
      </c>
      <c r="B136" s="5">
        <f t="shared" si="18"/>
        <v>40</v>
      </c>
      <c r="C136" s="4">
        <v>0</v>
      </c>
      <c r="G136" s="4">
        <f t="shared" si="21"/>
        <v>0</v>
      </c>
      <c r="H136" s="5">
        <v>21</v>
      </c>
      <c r="I136" s="4">
        <f t="shared" si="19"/>
        <v>820</v>
      </c>
      <c r="J136" s="4">
        <f t="shared" si="20"/>
        <v>0</v>
      </c>
    </row>
    <row r="137" spans="1:10" ht="12">
      <c r="A137" s="1" t="s">
        <v>43</v>
      </c>
      <c r="B137" s="5">
        <f t="shared" si="18"/>
        <v>40</v>
      </c>
      <c r="C137" s="4">
        <v>0</v>
      </c>
      <c r="G137" s="4">
        <f t="shared" si="21"/>
        <v>0</v>
      </c>
      <c r="H137" s="5">
        <v>21</v>
      </c>
      <c r="I137" s="4">
        <f t="shared" si="19"/>
        <v>820</v>
      </c>
      <c r="J137" s="4">
        <f t="shared" si="20"/>
        <v>0</v>
      </c>
    </row>
    <row r="138" spans="1:10" ht="12">
      <c r="A138" s="1" t="s">
        <v>44</v>
      </c>
      <c r="B138" s="5">
        <f t="shared" si="18"/>
        <v>30</v>
      </c>
      <c r="C138" s="4">
        <v>15000</v>
      </c>
      <c r="F138" s="5">
        <v>90</v>
      </c>
      <c r="G138" s="4">
        <f t="shared" si="21"/>
        <v>1350000</v>
      </c>
      <c r="H138" s="5">
        <v>21</v>
      </c>
      <c r="I138" s="4">
        <f t="shared" si="19"/>
        <v>465</v>
      </c>
      <c r="J138" s="4">
        <f t="shared" si="20"/>
        <v>60967.74193548387</v>
      </c>
    </row>
    <row r="139" spans="1:10" ht="12">
      <c r="A139" s="1" t="s">
        <v>45</v>
      </c>
      <c r="B139" s="5">
        <f t="shared" si="18"/>
        <v>50</v>
      </c>
      <c r="C139" s="5">
        <v>0</v>
      </c>
      <c r="F139" s="5">
        <v>6.5</v>
      </c>
      <c r="G139" s="4">
        <f t="shared" si="21"/>
        <v>0</v>
      </c>
      <c r="I139" s="4">
        <f t="shared" si="19"/>
        <v>1275</v>
      </c>
      <c r="J139" s="4">
        <f t="shared" si="20"/>
        <v>0</v>
      </c>
    </row>
    <row r="140" spans="1:10" ht="12">
      <c r="A140" s="1" t="s">
        <v>46</v>
      </c>
      <c r="B140" s="5">
        <f t="shared" si="18"/>
        <v>30</v>
      </c>
      <c r="C140" s="4">
        <v>0</v>
      </c>
      <c r="F140" s="5">
        <v>45</v>
      </c>
      <c r="G140" s="4">
        <f t="shared" si="21"/>
        <v>0</v>
      </c>
      <c r="H140" s="5">
        <v>21</v>
      </c>
      <c r="I140" s="4">
        <f t="shared" si="19"/>
        <v>465</v>
      </c>
      <c r="J140" s="4">
        <f t="shared" si="20"/>
        <v>0</v>
      </c>
    </row>
    <row r="141" spans="1:10" ht="12">
      <c r="A141" s="1" t="s">
        <v>47</v>
      </c>
      <c r="B141" s="5">
        <f t="shared" si="18"/>
        <v>60</v>
      </c>
      <c r="C141" s="1" t="s">
        <v>0</v>
      </c>
      <c r="D141" s="5">
        <v>0</v>
      </c>
      <c r="F141" s="4">
        <v>2000</v>
      </c>
      <c r="G141" s="5">
        <f>D141*F141</f>
        <v>0</v>
      </c>
      <c r="I141" s="4">
        <f t="shared" si="19"/>
        <v>1830</v>
      </c>
      <c r="J141" s="4">
        <f t="shared" si="20"/>
        <v>0</v>
      </c>
    </row>
    <row r="142" spans="1:10" ht="12">
      <c r="A142" s="1" t="s">
        <v>49</v>
      </c>
      <c r="B142" s="5">
        <f t="shared" si="18"/>
        <v>25</v>
      </c>
      <c r="C142" s="5">
        <v>0</v>
      </c>
      <c r="G142" s="4">
        <f>F142*C142</f>
        <v>0</v>
      </c>
      <c r="I142" s="4">
        <f t="shared" si="19"/>
        <v>325</v>
      </c>
      <c r="J142" s="4">
        <f t="shared" si="20"/>
        <v>0</v>
      </c>
    </row>
    <row r="143" spans="1:10" ht="12">
      <c r="A143" s="1" t="s">
        <v>0</v>
      </c>
      <c r="B143" s="1" t="s">
        <v>0</v>
      </c>
      <c r="C143" s="4"/>
      <c r="G143" s="1" t="s">
        <v>0</v>
      </c>
      <c r="J143" s="3" t="s">
        <v>0</v>
      </c>
    </row>
    <row r="144" spans="1:10" ht="12">
      <c r="A144" s="2" t="s">
        <v>6</v>
      </c>
      <c r="B144" s="1" t="s">
        <v>0</v>
      </c>
      <c r="C144" s="4"/>
      <c r="G144" s="6">
        <f>SUM(G125:G143)</f>
        <v>2132000</v>
      </c>
      <c r="J144" s="6">
        <f>SUM(J125:J143)</f>
        <v>77310.77053049748</v>
      </c>
    </row>
    <row r="145" spans="2:10" ht="12">
      <c r="B145" s="1" t="s">
        <v>0</v>
      </c>
      <c r="C145" s="4"/>
      <c r="J145" s="4"/>
    </row>
    <row r="146" spans="1:10" ht="12">
      <c r="A146" s="1" t="s">
        <v>53</v>
      </c>
      <c r="B146" s="1" t="s">
        <v>0</v>
      </c>
      <c r="J146" s="4"/>
    </row>
    <row r="147" spans="2:10" ht="12">
      <c r="B147" s="1" t="s">
        <v>0</v>
      </c>
      <c r="C147" s="4"/>
      <c r="J147" s="4"/>
    </row>
    <row r="148" spans="1:10" ht="12">
      <c r="A148" s="1" t="s">
        <v>68</v>
      </c>
      <c r="C148" s="4"/>
      <c r="J148" s="4"/>
    </row>
    <row r="149" spans="2:10" ht="12">
      <c r="B149" s="1" t="s">
        <v>0</v>
      </c>
      <c r="C149" s="4"/>
      <c r="J149" s="4"/>
    </row>
    <row r="150" spans="1:10" ht="12">
      <c r="A150" s="1" t="s">
        <v>29</v>
      </c>
      <c r="B150" s="5">
        <f aca="true" t="shared" si="22" ref="B150:B167">VLOOKUP(A150,$P$13:$Q$49,2)</f>
        <v>40</v>
      </c>
      <c r="C150" s="4">
        <v>11610</v>
      </c>
      <c r="E150" s="5">
        <v>32</v>
      </c>
      <c r="F150" s="5">
        <v>90</v>
      </c>
      <c r="G150" s="4">
        <f>F150*C150</f>
        <v>1044900</v>
      </c>
      <c r="H150" s="5">
        <v>20</v>
      </c>
      <c r="I150" s="4">
        <f aca="true" t="shared" si="23" ref="I150:I167">VLOOKUP(B150,$M$13:$N$79,2)</f>
        <v>820</v>
      </c>
      <c r="J150" s="4">
        <f aca="true" t="shared" si="24" ref="J150:J167">G150*H150/I150</f>
        <v>25485.365853658535</v>
      </c>
    </row>
    <row r="151" spans="1:10" ht="12">
      <c r="A151" s="1" t="s">
        <v>31</v>
      </c>
      <c r="B151" s="5">
        <f t="shared" si="22"/>
        <v>20</v>
      </c>
      <c r="C151" s="4">
        <v>2000</v>
      </c>
      <c r="E151" s="5">
        <v>32</v>
      </c>
      <c r="F151" s="5">
        <v>62</v>
      </c>
      <c r="G151" s="4">
        <f>F151*C151</f>
        <v>124000</v>
      </c>
      <c r="H151" s="5">
        <v>25</v>
      </c>
      <c r="I151" s="4">
        <f t="shared" si="23"/>
        <v>210</v>
      </c>
      <c r="J151" s="4">
        <f t="shared" si="24"/>
        <v>14761.904761904761</v>
      </c>
    </row>
    <row r="152" spans="1:10" ht="12">
      <c r="A152" s="1" t="s">
        <v>33</v>
      </c>
      <c r="B152" s="5">
        <f t="shared" si="22"/>
        <v>60</v>
      </c>
      <c r="C152" s="4">
        <v>11585</v>
      </c>
      <c r="E152" s="5">
        <v>1.5</v>
      </c>
      <c r="F152" s="5">
        <v>42.5</v>
      </c>
      <c r="G152" s="4">
        <f>F152*C152</f>
        <v>492362.5</v>
      </c>
      <c r="H152" s="5">
        <v>20</v>
      </c>
      <c r="I152" s="4">
        <f t="shared" si="23"/>
        <v>1830</v>
      </c>
      <c r="J152" s="4">
        <f t="shared" si="24"/>
        <v>5381.0109289617485</v>
      </c>
    </row>
    <row r="153" spans="1:10" ht="12">
      <c r="A153" s="1" t="s">
        <v>34</v>
      </c>
      <c r="B153" s="5">
        <f t="shared" si="22"/>
        <v>60</v>
      </c>
      <c r="C153" s="4">
        <v>600</v>
      </c>
      <c r="E153" s="5">
        <v>4</v>
      </c>
      <c r="F153" s="5">
        <v>70</v>
      </c>
      <c r="G153" s="4">
        <f>F153*C153</f>
        <v>42000</v>
      </c>
      <c r="H153" s="5">
        <v>20</v>
      </c>
      <c r="I153" s="4">
        <f t="shared" si="23"/>
        <v>1830</v>
      </c>
      <c r="J153" s="4">
        <f t="shared" si="24"/>
        <v>459.0163934426229</v>
      </c>
    </row>
    <row r="154" spans="1:10" ht="12">
      <c r="A154" s="1" t="s">
        <v>35</v>
      </c>
      <c r="B154" s="5">
        <f t="shared" si="22"/>
        <v>60</v>
      </c>
      <c r="F154" s="4">
        <v>1200</v>
      </c>
      <c r="G154" s="5">
        <f>D154*F154</f>
        <v>0</v>
      </c>
      <c r="I154" s="4">
        <f t="shared" si="23"/>
        <v>1830</v>
      </c>
      <c r="J154" s="4">
        <f t="shared" si="24"/>
        <v>0</v>
      </c>
    </row>
    <row r="155" spans="1:10" ht="12">
      <c r="A155" s="1" t="s">
        <v>36</v>
      </c>
      <c r="B155" s="5">
        <f t="shared" si="22"/>
        <v>60</v>
      </c>
      <c r="C155" s="4">
        <v>21390</v>
      </c>
      <c r="E155" s="5">
        <v>6</v>
      </c>
      <c r="F155" s="5">
        <v>90</v>
      </c>
      <c r="G155" s="4">
        <f aca="true" t="shared" si="25" ref="G155:G165">F155*C155</f>
        <v>1925100</v>
      </c>
      <c r="H155" s="5">
        <v>20</v>
      </c>
      <c r="I155" s="4">
        <f t="shared" si="23"/>
        <v>1830</v>
      </c>
      <c r="J155" s="4">
        <f t="shared" si="24"/>
        <v>21039.344262295082</v>
      </c>
    </row>
    <row r="156" spans="1:10" ht="12">
      <c r="A156" s="1" t="s">
        <v>37</v>
      </c>
      <c r="B156" s="5">
        <f t="shared" si="22"/>
        <v>40</v>
      </c>
      <c r="C156" s="4">
        <v>27220</v>
      </c>
      <c r="E156" s="5">
        <v>18</v>
      </c>
      <c r="F156" s="5">
        <v>110</v>
      </c>
      <c r="G156" s="4">
        <f t="shared" si="25"/>
        <v>2994200</v>
      </c>
      <c r="H156" s="5">
        <v>20</v>
      </c>
      <c r="I156" s="4">
        <f t="shared" si="23"/>
        <v>820</v>
      </c>
      <c r="J156" s="4">
        <f t="shared" si="24"/>
        <v>73029.26829268293</v>
      </c>
    </row>
    <row r="157" spans="1:10" ht="12">
      <c r="A157" s="1" t="s">
        <v>38</v>
      </c>
      <c r="B157" s="5">
        <f t="shared" si="22"/>
        <v>30</v>
      </c>
      <c r="C157" s="4">
        <v>27668</v>
      </c>
      <c r="E157" s="5">
        <v>2.4</v>
      </c>
      <c r="F157" s="5">
        <v>82.5</v>
      </c>
      <c r="G157" s="4">
        <f t="shared" si="25"/>
        <v>2282610</v>
      </c>
      <c r="H157" s="5">
        <v>15</v>
      </c>
      <c r="I157" s="4">
        <f t="shared" si="23"/>
        <v>465</v>
      </c>
      <c r="J157" s="4">
        <f t="shared" si="24"/>
        <v>73632.58064516129</v>
      </c>
    </row>
    <row r="158" spans="1:10" ht="12">
      <c r="A158" s="1" t="s">
        <v>39</v>
      </c>
      <c r="B158" s="5">
        <f t="shared" si="22"/>
        <v>35</v>
      </c>
      <c r="C158" s="4">
        <v>0</v>
      </c>
      <c r="G158" s="4">
        <f t="shared" si="25"/>
        <v>0</v>
      </c>
      <c r="I158" s="4">
        <f t="shared" si="23"/>
        <v>630</v>
      </c>
      <c r="J158" s="4">
        <f t="shared" si="24"/>
        <v>0</v>
      </c>
    </row>
    <row r="159" spans="1:10" ht="12">
      <c r="A159" s="1" t="s">
        <v>40</v>
      </c>
      <c r="B159" s="5">
        <f t="shared" si="22"/>
        <v>40</v>
      </c>
      <c r="C159" s="4">
        <v>0</v>
      </c>
      <c r="G159" s="4">
        <f t="shared" si="25"/>
        <v>0</v>
      </c>
      <c r="I159" s="4">
        <f t="shared" si="23"/>
        <v>820</v>
      </c>
      <c r="J159" s="4">
        <f t="shared" si="24"/>
        <v>0</v>
      </c>
    </row>
    <row r="160" spans="1:10" ht="12">
      <c r="A160" s="1" t="s">
        <v>41</v>
      </c>
      <c r="B160" s="5">
        <f t="shared" si="22"/>
        <v>40</v>
      </c>
      <c r="C160" s="4">
        <v>1995</v>
      </c>
      <c r="E160" s="5">
        <v>4</v>
      </c>
      <c r="F160" s="5">
        <v>160</v>
      </c>
      <c r="G160" s="4">
        <f t="shared" si="25"/>
        <v>319200</v>
      </c>
      <c r="H160" s="5">
        <v>20</v>
      </c>
      <c r="I160" s="4">
        <f t="shared" si="23"/>
        <v>820</v>
      </c>
      <c r="J160" s="4">
        <f t="shared" si="24"/>
        <v>7785.365853658536</v>
      </c>
    </row>
    <row r="161" spans="1:10" ht="12">
      <c r="A161" s="1" t="s">
        <v>42</v>
      </c>
      <c r="B161" s="5">
        <f t="shared" si="22"/>
        <v>40</v>
      </c>
      <c r="C161" s="4">
        <v>0</v>
      </c>
      <c r="G161" s="4">
        <f t="shared" si="25"/>
        <v>0</v>
      </c>
      <c r="I161" s="4">
        <f t="shared" si="23"/>
        <v>820</v>
      </c>
      <c r="J161" s="4">
        <f t="shared" si="24"/>
        <v>0</v>
      </c>
    </row>
    <row r="162" spans="1:10" ht="12">
      <c r="A162" s="1" t="s">
        <v>43</v>
      </c>
      <c r="B162" s="5">
        <f t="shared" si="22"/>
        <v>40</v>
      </c>
      <c r="C162" s="4">
        <v>0</v>
      </c>
      <c r="G162" s="4">
        <f t="shared" si="25"/>
        <v>0</v>
      </c>
      <c r="I162" s="4">
        <f t="shared" si="23"/>
        <v>820</v>
      </c>
      <c r="J162" s="4">
        <f t="shared" si="24"/>
        <v>0</v>
      </c>
    </row>
    <row r="163" spans="1:10" ht="12">
      <c r="A163" s="1" t="s">
        <v>44</v>
      </c>
      <c r="B163" s="5">
        <f t="shared" si="22"/>
        <v>30</v>
      </c>
      <c r="C163" s="4">
        <v>12565</v>
      </c>
      <c r="F163" s="5">
        <v>90</v>
      </c>
      <c r="G163" s="4">
        <f t="shared" si="25"/>
        <v>1130850</v>
      </c>
      <c r="H163" s="5">
        <v>25</v>
      </c>
      <c r="I163" s="4">
        <f t="shared" si="23"/>
        <v>465</v>
      </c>
      <c r="J163" s="4">
        <f t="shared" si="24"/>
        <v>60798.3870967742</v>
      </c>
    </row>
    <row r="164" spans="1:10" ht="12">
      <c r="A164" s="1" t="s">
        <v>45</v>
      </c>
      <c r="B164" s="5">
        <f t="shared" si="22"/>
        <v>50</v>
      </c>
      <c r="F164" s="5">
        <v>6.5</v>
      </c>
      <c r="G164" s="4">
        <f t="shared" si="25"/>
        <v>0</v>
      </c>
      <c r="I164" s="4">
        <f t="shared" si="23"/>
        <v>1275</v>
      </c>
      <c r="J164" s="4">
        <f t="shared" si="24"/>
        <v>0</v>
      </c>
    </row>
    <row r="165" spans="1:10" ht="12">
      <c r="A165" s="1" t="s">
        <v>46</v>
      </c>
      <c r="B165" s="5">
        <f t="shared" si="22"/>
        <v>30</v>
      </c>
      <c r="C165" s="4">
        <v>38830</v>
      </c>
      <c r="F165" s="5">
        <v>45</v>
      </c>
      <c r="G165" s="4">
        <f t="shared" si="25"/>
        <v>1747350</v>
      </c>
      <c r="H165" s="5">
        <v>25</v>
      </c>
      <c r="I165" s="4">
        <f t="shared" si="23"/>
        <v>465</v>
      </c>
      <c r="J165" s="4">
        <f t="shared" si="24"/>
        <v>93943.54838709677</v>
      </c>
    </row>
    <row r="166" spans="1:10" ht="12">
      <c r="A166" s="1" t="s">
        <v>47</v>
      </c>
      <c r="B166" s="5">
        <f t="shared" si="22"/>
        <v>60</v>
      </c>
      <c r="D166" s="5">
        <v>297</v>
      </c>
      <c r="F166" s="4">
        <v>2000</v>
      </c>
      <c r="G166" s="4">
        <f>D166*F166</f>
        <v>594000</v>
      </c>
      <c r="H166" s="5">
        <v>25</v>
      </c>
      <c r="I166" s="4">
        <f t="shared" si="23"/>
        <v>1830</v>
      </c>
      <c r="J166" s="4">
        <f t="shared" si="24"/>
        <v>8114.754098360656</v>
      </c>
    </row>
    <row r="167" spans="1:10" ht="12">
      <c r="A167" s="1" t="s">
        <v>49</v>
      </c>
      <c r="B167" s="5">
        <f t="shared" si="22"/>
        <v>25</v>
      </c>
      <c r="C167" s="1" t="s">
        <v>0</v>
      </c>
      <c r="G167" s="4">
        <f>F167*C167</f>
        <v>0</v>
      </c>
      <c r="I167" s="4">
        <f t="shared" si="23"/>
        <v>325</v>
      </c>
      <c r="J167" s="4">
        <f t="shared" si="24"/>
        <v>0</v>
      </c>
    </row>
    <row r="168" spans="1:10" ht="12">
      <c r="A168" s="1" t="s">
        <v>0</v>
      </c>
      <c r="B168" s="1" t="s">
        <v>0</v>
      </c>
      <c r="C168" s="3" t="s">
        <v>0</v>
      </c>
      <c r="G168" s="1" t="s">
        <v>0</v>
      </c>
      <c r="J168" s="3" t="s">
        <v>0</v>
      </c>
    </row>
    <row r="169" spans="1:10" ht="12">
      <c r="A169" s="2" t="s">
        <v>6</v>
      </c>
      <c r="B169" s="1" t="s">
        <v>0</v>
      </c>
      <c r="C169" s="4"/>
      <c r="G169" s="6">
        <f>SUM(G150:G168)</f>
        <v>12696572.5</v>
      </c>
      <c r="J169" s="6">
        <f>SUM(J150:J168)</f>
        <v>384430.5465739971</v>
      </c>
    </row>
    <row r="170" spans="2:10" ht="12">
      <c r="B170" s="1" t="s">
        <v>0</v>
      </c>
      <c r="C170" s="4"/>
      <c r="J170" s="4"/>
    </row>
    <row r="171" spans="1:10" ht="12">
      <c r="A171" s="1" t="s">
        <v>53</v>
      </c>
      <c r="B171" s="1" t="s">
        <v>0</v>
      </c>
      <c r="J171" s="4"/>
    </row>
    <row r="172" spans="2:10" ht="12">
      <c r="B172" s="1" t="s">
        <v>0</v>
      </c>
      <c r="C172" s="4"/>
      <c r="J172" s="4"/>
    </row>
    <row r="173" spans="1:10" ht="12">
      <c r="A173" s="1" t="s">
        <v>69</v>
      </c>
      <c r="C173" s="4"/>
      <c r="J173" s="4"/>
    </row>
    <row r="174" spans="2:10" ht="12">
      <c r="B174" s="1" t="s">
        <v>0</v>
      </c>
      <c r="C174" s="4"/>
      <c r="J174" s="4"/>
    </row>
    <row r="175" spans="1:10" ht="12">
      <c r="A175" s="1" t="s">
        <v>29</v>
      </c>
      <c r="B175" s="5">
        <f aca="true" t="shared" si="26" ref="B175:B192">VLOOKUP(A175,$P$13:$Q$49,2)</f>
        <v>40</v>
      </c>
      <c r="C175" s="4">
        <v>0</v>
      </c>
      <c r="G175" s="4">
        <f>F175*C175</f>
        <v>0</v>
      </c>
      <c r="I175" s="4">
        <f aca="true" t="shared" si="27" ref="I175:I192">VLOOKUP(B175,$M$13:$N$79,2)</f>
        <v>820</v>
      </c>
      <c r="J175" s="4">
        <f aca="true" t="shared" si="28" ref="J175:J192">G175*H175/I175</f>
        <v>0</v>
      </c>
    </row>
    <row r="176" spans="1:10" ht="12">
      <c r="A176" s="1" t="s">
        <v>31</v>
      </c>
      <c r="B176" s="5">
        <f t="shared" si="26"/>
        <v>20</v>
      </c>
      <c r="C176" s="4">
        <v>42240</v>
      </c>
      <c r="E176" s="5">
        <v>18.5</v>
      </c>
      <c r="F176" s="5">
        <v>42</v>
      </c>
      <c r="G176" s="4">
        <f>F176*C176</f>
        <v>1774080</v>
      </c>
      <c r="H176" s="5">
        <v>12.5</v>
      </c>
      <c r="I176" s="4">
        <f t="shared" si="27"/>
        <v>210</v>
      </c>
      <c r="J176" s="4">
        <f t="shared" si="28"/>
        <v>105600</v>
      </c>
    </row>
    <row r="177" spans="1:10" ht="12">
      <c r="A177" s="1" t="s">
        <v>33</v>
      </c>
      <c r="B177" s="5">
        <f t="shared" si="26"/>
        <v>60</v>
      </c>
      <c r="C177" s="4">
        <v>59350</v>
      </c>
      <c r="E177" s="5">
        <v>8</v>
      </c>
      <c r="F177" s="5">
        <v>60</v>
      </c>
      <c r="G177" s="4">
        <f>F177*C177</f>
        <v>3561000</v>
      </c>
      <c r="H177" s="5">
        <v>12</v>
      </c>
      <c r="I177" s="4">
        <f t="shared" si="27"/>
        <v>1830</v>
      </c>
      <c r="J177" s="4">
        <f t="shared" si="28"/>
        <v>23350.819672131147</v>
      </c>
    </row>
    <row r="178" spans="1:10" ht="12">
      <c r="A178" s="1" t="s">
        <v>34</v>
      </c>
      <c r="B178" s="5">
        <f t="shared" si="26"/>
        <v>60</v>
      </c>
      <c r="C178" s="4">
        <v>0</v>
      </c>
      <c r="G178" s="4">
        <f>F178*C178</f>
        <v>0</v>
      </c>
      <c r="I178" s="4">
        <f t="shared" si="27"/>
        <v>1830</v>
      </c>
      <c r="J178" s="4">
        <f t="shared" si="28"/>
        <v>0</v>
      </c>
    </row>
    <row r="179" spans="1:10" ht="12">
      <c r="A179" s="1" t="s">
        <v>35</v>
      </c>
      <c r="B179" s="5">
        <f t="shared" si="26"/>
        <v>60</v>
      </c>
      <c r="C179" s="4"/>
      <c r="D179" s="5">
        <v>39</v>
      </c>
      <c r="F179" s="4">
        <v>1200</v>
      </c>
      <c r="G179" s="4">
        <f>D179*F179</f>
        <v>46800</v>
      </c>
      <c r="H179" s="5">
        <v>12</v>
      </c>
      <c r="I179" s="4">
        <f t="shared" si="27"/>
        <v>1830</v>
      </c>
      <c r="J179" s="4">
        <f t="shared" si="28"/>
        <v>306.88524590163934</v>
      </c>
    </row>
    <row r="180" spans="1:10" ht="12">
      <c r="A180" s="1" t="s">
        <v>36</v>
      </c>
      <c r="B180" s="5">
        <f t="shared" si="26"/>
        <v>60</v>
      </c>
      <c r="C180" s="4">
        <v>25000</v>
      </c>
      <c r="E180" s="5">
        <v>8</v>
      </c>
      <c r="F180" s="5">
        <v>100</v>
      </c>
      <c r="G180" s="4">
        <f aca="true" t="shared" si="29" ref="G180:G190">F180*C180</f>
        <v>2500000</v>
      </c>
      <c r="H180" s="5">
        <v>10</v>
      </c>
      <c r="I180" s="4">
        <f t="shared" si="27"/>
        <v>1830</v>
      </c>
      <c r="J180" s="4">
        <f t="shared" si="28"/>
        <v>13661.20218579235</v>
      </c>
    </row>
    <row r="181" spans="1:10" ht="12">
      <c r="A181" s="1" t="s">
        <v>37</v>
      </c>
      <c r="B181" s="5">
        <f t="shared" si="26"/>
        <v>40</v>
      </c>
      <c r="C181" s="4">
        <v>15500</v>
      </c>
      <c r="E181" s="5">
        <v>24</v>
      </c>
      <c r="F181" s="5">
        <v>135</v>
      </c>
      <c r="G181" s="4">
        <f t="shared" si="29"/>
        <v>2092500</v>
      </c>
      <c r="H181" s="5">
        <v>30</v>
      </c>
      <c r="I181" s="4">
        <f t="shared" si="27"/>
        <v>820</v>
      </c>
      <c r="J181" s="4">
        <f t="shared" si="28"/>
        <v>76554.87804878049</v>
      </c>
    </row>
    <row r="182" spans="1:10" ht="12">
      <c r="A182" s="1" t="s">
        <v>38</v>
      </c>
      <c r="B182" s="5">
        <f t="shared" si="26"/>
        <v>30</v>
      </c>
      <c r="C182" s="4">
        <v>0</v>
      </c>
      <c r="G182" s="4">
        <f t="shared" si="29"/>
        <v>0</v>
      </c>
      <c r="I182" s="4">
        <f t="shared" si="27"/>
        <v>465</v>
      </c>
      <c r="J182" s="4">
        <f t="shared" si="28"/>
        <v>0</v>
      </c>
    </row>
    <row r="183" spans="1:10" ht="12">
      <c r="A183" s="1" t="s">
        <v>39</v>
      </c>
      <c r="B183" s="5">
        <f t="shared" si="26"/>
        <v>35</v>
      </c>
      <c r="C183" s="4">
        <v>20000</v>
      </c>
      <c r="E183" s="5">
        <v>5</v>
      </c>
      <c r="F183" s="5">
        <v>150</v>
      </c>
      <c r="G183" s="4">
        <f t="shared" si="29"/>
        <v>3000000</v>
      </c>
      <c r="H183" s="5">
        <v>9</v>
      </c>
      <c r="I183" s="4">
        <f t="shared" si="27"/>
        <v>630</v>
      </c>
      <c r="J183" s="4">
        <f t="shared" si="28"/>
        <v>42857.142857142855</v>
      </c>
    </row>
    <row r="184" spans="1:10" ht="12">
      <c r="A184" s="1" t="s">
        <v>40</v>
      </c>
      <c r="B184" s="5">
        <f t="shared" si="26"/>
        <v>40</v>
      </c>
      <c r="C184" s="4">
        <v>0</v>
      </c>
      <c r="G184" s="4">
        <f t="shared" si="29"/>
        <v>0</v>
      </c>
      <c r="I184" s="4">
        <f t="shared" si="27"/>
        <v>820</v>
      </c>
      <c r="J184" s="4">
        <f t="shared" si="28"/>
        <v>0</v>
      </c>
    </row>
    <row r="185" spans="1:10" ht="12">
      <c r="A185" s="1" t="s">
        <v>41</v>
      </c>
      <c r="B185" s="5">
        <f t="shared" si="26"/>
        <v>40</v>
      </c>
      <c r="C185" s="4">
        <v>16500</v>
      </c>
      <c r="E185" s="5">
        <v>10</v>
      </c>
      <c r="F185" s="5">
        <v>185</v>
      </c>
      <c r="G185" s="4">
        <f t="shared" si="29"/>
        <v>3052500</v>
      </c>
      <c r="H185" s="5">
        <v>20</v>
      </c>
      <c r="I185" s="4">
        <f t="shared" si="27"/>
        <v>820</v>
      </c>
      <c r="J185" s="4">
        <f t="shared" si="28"/>
        <v>74451.21951219512</v>
      </c>
    </row>
    <row r="186" spans="1:10" ht="12">
      <c r="A186" s="1" t="s">
        <v>42</v>
      </c>
      <c r="B186" s="5">
        <f t="shared" si="26"/>
        <v>40</v>
      </c>
      <c r="C186" s="4">
        <v>1776</v>
      </c>
      <c r="E186" s="5">
        <v>1.5</v>
      </c>
      <c r="F186" s="5">
        <v>65</v>
      </c>
      <c r="G186" s="4">
        <f t="shared" si="29"/>
        <v>115440</v>
      </c>
      <c r="H186" s="5">
        <v>24</v>
      </c>
      <c r="I186" s="4">
        <f t="shared" si="27"/>
        <v>820</v>
      </c>
      <c r="J186" s="4">
        <f t="shared" si="28"/>
        <v>3378.731707317073</v>
      </c>
    </row>
    <row r="187" spans="1:10" ht="12">
      <c r="A187" s="1" t="s">
        <v>43</v>
      </c>
      <c r="B187" s="5">
        <f t="shared" si="26"/>
        <v>40</v>
      </c>
      <c r="C187" s="4">
        <v>16500</v>
      </c>
      <c r="E187" s="5">
        <v>0.5</v>
      </c>
      <c r="F187" s="5">
        <v>25</v>
      </c>
      <c r="G187" s="4">
        <f t="shared" si="29"/>
        <v>412500</v>
      </c>
      <c r="H187" s="5">
        <v>20</v>
      </c>
      <c r="I187" s="4">
        <f t="shared" si="27"/>
        <v>820</v>
      </c>
      <c r="J187" s="4">
        <f t="shared" si="28"/>
        <v>10060.975609756097</v>
      </c>
    </row>
    <row r="188" spans="1:10" ht="12">
      <c r="A188" s="1" t="s">
        <v>44</v>
      </c>
      <c r="B188" s="5">
        <f t="shared" si="26"/>
        <v>30</v>
      </c>
      <c r="C188" s="4">
        <v>32000</v>
      </c>
      <c r="F188" s="5">
        <v>90</v>
      </c>
      <c r="G188" s="4">
        <f t="shared" si="29"/>
        <v>2880000</v>
      </c>
      <c r="H188" s="5">
        <v>10</v>
      </c>
      <c r="I188" s="4">
        <f t="shared" si="27"/>
        <v>465</v>
      </c>
      <c r="J188" s="4">
        <f t="shared" si="28"/>
        <v>61935.48387096774</v>
      </c>
    </row>
    <row r="189" spans="1:10" ht="12">
      <c r="A189" s="1" t="s">
        <v>45</v>
      </c>
      <c r="B189" s="5">
        <f t="shared" si="26"/>
        <v>50</v>
      </c>
      <c r="C189" s="5">
        <v>0</v>
      </c>
      <c r="G189" s="4">
        <f t="shared" si="29"/>
        <v>0</v>
      </c>
      <c r="I189" s="4">
        <f t="shared" si="27"/>
        <v>1275</v>
      </c>
      <c r="J189" s="4">
        <f t="shared" si="28"/>
        <v>0</v>
      </c>
    </row>
    <row r="190" spans="1:10" ht="12">
      <c r="A190" s="1" t="s">
        <v>46</v>
      </c>
      <c r="B190" s="5">
        <f t="shared" si="26"/>
        <v>30</v>
      </c>
      <c r="C190" s="4">
        <v>56000</v>
      </c>
      <c r="F190" s="5">
        <v>45</v>
      </c>
      <c r="G190" s="4">
        <f t="shared" si="29"/>
        <v>2520000</v>
      </c>
      <c r="H190" s="5">
        <v>10</v>
      </c>
      <c r="I190" s="4">
        <f t="shared" si="27"/>
        <v>465</v>
      </c>
      <c r="J190" s="4">
        <f t="shared" si="28"/>
        <v>54193.54838709677</v>
      </c>
    </row>
    <row r="191" spans="1:10" ht="12">
      <c r="A191" s="1" t="s">
        <v>47</v>
      </c>
      <c r="B191" s="5">
        <f t="shared" si="26"/>
        <v>60</v>
      </c>
      <c r="D191" s="5">
        <v>340</v>
      </c>
      <c r="F191" s="4">
        <v>2000</v>
      </c>
      <c r="G191" s="5">
        <f>D191*F191</f>
        <v>680000</v>
      </c>
      <c r="H191" s="5">
        <v>10</v>
      </c>
      <c r="I191" s="4">
        <f t="shared" si="27"/>
        <v>1830</v>
      </c>
      <c r="J191" s="4">
        <f t="shared" si="28"/>
        <v>3715.846994535519</v>
      </c>
    </row>
    <row r="192" spans="1:10" ht="12">
      <c r="A192" s="1" t="s">
        <v>49</v>
      </c>
      <c r="B192" s="5">
        <f t="shared" si="26"/>
        <v>25</v>
      </c>
      <c r="C192" s="4"/>
      <c r="F192" s="1" t="s">
        <v>0</v>
      </c>
      <c r="G192" s="4">
        <v>50000</v>
      </c>
      <c r="H192" s="5">
        <v>16</v>
      </c>
      <c r="I192" s="4">
        <f t="shared" si="27"/>
        <v>325</v>
      </c>
      <c r="J192" s="4">
        <f t="shared" si="28"/>
        <v>2461.5384615384614</v>
      </c>
    </row>
    <row r="194" spans="1:10" ht="12">
      <c r="A194" s="2" t="s">
        <v>6</v>
      </c>
      <c r="B194" s="1" t="s">
        <v>0</v>
      </c>
      <c r="C194" s="4"/>
      <c r="G194" s="6">
        <f>SUM(G175:G193)</f>
        <v>22684820</v>
      </c>
      <c r="J194" s="6">
        <f>SUM(J175:J193)</f>
        <v>472528.27255315526</v>
      </c>
    </row>
    <row r="195" spans="2:10" ht="12">
      <c r="B195" s="1" t="s">
        <v>0</v>
      </c>
      <c r="C195" s="4"/>
      <c r="J195" s="4"/>
    </row>
    <row r="196" spans="1:10" ht="12">
      <c r="A196" s="1" t="s">
        <v>53</v>
      </c>
      <c r="B196" s="1" t="s">
        <v>0</v>
      </c>
      <c r="J196" s="4"/>
    </row>
    <row r="197" spans="2:10" ht="12">
      <c r="B197" s="1" t="s">
        <v>0</v>
      </c>
      <c r="C197" s="4"/>
      <c r="J197" s="4"/>
    </row>
    <row r="198" spans="1:10" ht="12">
      <c r="A198" s="1" t="s">
        <v>70</v>
      </c>
      <c r="C198" s="4"/>
      <c r="J198" s="4"/>
    </row>
    <row r="199" spans="2:10" ht="12">
      <c r="B199" s="1" t="s">
        <v>0</v>
      </c>
      <c r="C199" s="4"/>
      <c r="J199" s="4"/>
    </row>
    <row r="200" spans="1:10" ht="12">
      <c r="A200" s="1" t="s">
        <v>29</v>
      </c>
      <c r="B200" s="5">
        <f aca="true" t="shared" si="30" ref="B200:B216">VLOOKUP(A200,$P$13:$Q$49,2)</f>
        <v>40</v>
      </c>
      <c r="C200" s="4">
        <v>3100</v>
      </c>
      <c r="E200" s="5">
        <v>24</v>
      </c>
      <c r="F200" s="5">
        <v>70</v>
      </c>
      <c r="G200" s="4">
        <f>F200*C200</f>
        <v>217000</v>
      </c>
      <c r="H200" s="5">
        <v>30</v>
      </c>
      <c r="I200" s="4">
        <f aca="true" t="shared" si="31" ref="I200:I217">VLOOKUP(B200,$M$13:$N$79,2)</f>
        <v>820</v>
      </c>
      <c r="J200" s="4">
        <f aca="true" t="shared" si="32" ref="J200:J217">G200*H200/I200</f>
        <v>7939.024390243902</v>
      </c>
    </row>
    <row r="201" spans="1:10" ht="12">
      <c r="A201" s="1" t="s">
        <v>31</v>
      </c>
      <c r="B201" s="5">
        <f t="shared" si="30"/>
        <v>20</v>
      </c>
      <c r="C201" s="4">
        <v>26300</v>
      </c>
      <c r="E201" s="5">
        <v>24</v>
      </c>
      <c r="F201" s="5">
        <v>50</v>
      </c>
      <c r="G201" s="4">
        <f>F201*C201</f>
        <v>1315000</v>
      </c>
      <c r="H201" s="5">
        <v>30</v>
      </c>
      <c r="I201" s="4">
        <f t="shared" si="31"/>
        <v>210</v>
      </c>
      <c r="J201" s="4">
        <f t="shared" si="32"/>
        <v>187857.14285714287</v>
      </c>
    </row>
    <row r="202" spans="1:10" ht="12">
      <c r="A202" s="1" t="s">
        <v>33</v>
      </c>
      <c r="B202" s="5">
        <f t="shared" si="30"/>
        <v>60</v>
      </c>
      <c r="C202" s="4">
        <v>24288</v>
      </c>
      <c r="E202" s="5">
        <v>6</v>
      </c>
      <c r="F202" s="5">
        <v>60</v>
      </c>
      <c r="G202" s="4">
        <f>F202*C202</f>
        <v>1457280</v>
      </c>
      <c r="H202" s="5">
        <v>30</v>
      </c>
      <c r="I202" s="4">
        <f t="shared" si="31"/>
        <v>1830</v>
      </c>
      <c r="J202" s="4">
        <f t="shared" si="32"/>
        <v>23889.83606557377</v>
      </c>
    </row>
    <row r="203" spans="1:10" ht="12">
      <c r="A203" s="1" t="s">
        <v>34</v>
      </c>
      <c r="B203" s="5">
        <f t="shared" si="30"/>
        <v>60</v>
      </c>
      <c r="C203" s="4">
        <v>12000</v>
      </c>
      <c r="E203" s="5">
        <v>6</v>
      </c>
      <c r="F203" s="5">
        <v>75</v>
      </c>
      <c r="G203" s="4">
        <f>F203*C203</f>
        <v>900000</v>
      </c>
      <c r="H203" s="5">
        <v>25</v>
      </c>
      <c r="I203" s="4">
        <f t="shared" si="31"/>
        <v>1830</v>
      </c>
      <c r="J203" s="4">
        <f t="shared" si="32"/>
        <v>12295.081967213115</v>
      </c>
    </row>
    <row r="204" spans="1:10" ht="12">
      <c r="A204" s="1" t="s">
        <v>35</v>
      </c>
      <c r="B204" s="5">
        <f t="shared" si="30"/>
        <v>60</v>
      </c>
      <c r="F204" s="4">
        <v>1200</v>
      </c>
      <c r="G204" s="5">
        <f>D204*F204</f>
        <v>0</v>
      </c>
      <c r="I204" s="4">
        <f t="shared" si="31"/>
        <v>1830</v>
      </c>
      <c r="J204" s="4">
        <f t="shared" si="32"/>
        <v>0</v>
      </c>
    </row>
    <row r="205" spans="1:10" ht="12">
      <c r="A205" s="1" t="s">
        <v>36</v>
      </c>
      <c r="B205" s="5">
        <f t="shared" si="30"/>
        <v>60</v>
      </c>
      <c r="C205" s="4">
        <v>28512</v>
      </c>
      <c r="E205" s="5">
        <v>4</v>
      </c>
      <c r="F205" s="5">
        <v>85</v>
      </c>
      <c r="G205" s="4">
        <f aca="true" t="shared" si="33" ref="G205:G214">F205*C205</f>
        <v>2423520</v>
      </c>
      <c r="H205" s="5">
        <v>30</v>
      </c>
      <c r="I205" s="4">
        <f t="shared" si="31"/>
        <v>1830</v>
      </c>
      <c r="J205" s="4">
        <f t="shared" si="32"/>
        <v>39729.83606557377</v>
      </c>
    </row>
    <row r="206" spans="1:10" ht="12">
      <c r="A206" s="1" t="s">
        <v>37</v>
      </c>
      <c r="B206" s="5">
        <f t="shared" si="30"/>
        <v>40</v>
      </c>
      <c r="C206" s="4">
        <v>27456</v>
      </c>
      <c r="E206" s="5">
        <v>12</v>
      </c>
      <c r="F206" s="5">
        <v>80</v>
      </c>
      <c r="G206" s="4">
        <f t="shared" si="33"/>
        <v>2196480</v>
      </c>
      <c r="H206" s="5">
        <v>25</v>
      </c>
      <c r="I206" s="4">
        <f t="shared" si="31"/>
        <v>820</v>
      </c>
      <c r="J206" s="4">
        <f t="shared" si="32"/>
        <v>66965.85365853658</v>
      </c>
    </row>
    <row r="207" spans="1:10" ht="12">
      <c r="A207" s="1" t="s">
        <v>38</v>
      </c>
      <c r="B207" s="5">
        <f t="shared" si="30"/>
        <v>30</v>
      </c>
      <c r="C207" s="4">
        <v>22176</v>
      </c>
      <c r="E207" s="5">
        <v>1.5</v>
      </c>
      <c r="F207" s="5">
        <v>75</v>
      </c>
      <c r="G207" s="4">
        <f t="shared" si="33"/>
        <v>1663200</v>
      </c>
      <c r="H207" s="5">
        <v>25</v>
      </c>
      <c r="I207" s="4">
        <f t="shared" si="31"/>
        <v>465</v>
      </c>
      <c r="J207" s="4">
        <f t="shared" si="32"/>
        <v>89419.35483870968</v>
      </c>
    </row>
    <row r="208" spans="1:10" ht="12">
      <c r="A208" s="1" t="s">
        <v>39</v>
      </c>
      <c r="B208" s="5">
        <f t="shared" si="30"/>
        <v>35</v>
      </c>
      <c r="C208" s="4">
        <v>300</v>
      </c>
      <c r="E208" s="5">
        <v>2</v>
      </c>
      <c r="F208" s="5">
        <v>130</v>
      </c>
      <c r="G208" s="4">
        <f t="shared" si="33"/>
        <v>39000</v>
      </c>
      <c r="H208" s="5">
        <v>35</v>
      </c>
      <c r="I208" s="4">
        <f t="shared" si="31"/>
        <v>630</v>
      </c>
      <c r="J208" s="4">
        <f t="shared" si="32"/>
        <v>2166.6666666666665</v>
      </c>
    </row>
    <row r="209" spans="1:10" ht="12">
      <c r="A209" s="1" t="s">
        <v>40</v>
      </c>
      <c r="B209" s="5">
        <f t="shared" si="30"/>
        <v>40</v>
      </c>
      <c r="C209" s="4">
        <v>2314</v>
      </c>
      <c r="E209" s="5">
        <v>4</v>
      </c>
      <c r="F209" s="5">
        <v>120</v>
      </c>
      <c r="G209" s="4">
        <f t="shared" si="33"/>
        <v>277680</v>
      </c>
      <c r="H209" s="5">
        <v>12</v>
      </c>
      <c r="I209" s="4">
        <f t="shared" si="31"/>
        <v>820</v>
      </c>
      <c r="J209" s="4">
        <f t="shared" si="32"/>
        <v>4063.609756097561</v>
      </c>
    </row>
    <row r="210" spans="1:10" ht="12">
      <c r="A210" s="1" t="s">
        <v>41</v>
      </c>
      <c r="B210" s="5">
        <f t="shared" si="30"/>
        <v>40</v>
      </c>
      <c r="C210" s="4">
        <v>2314</v>
      </c>
      <c r="E210" s="5">
        <v>4</v>
      </c>
      <c r="F210" s="5">
        <v>160</v>
      </c>
      <c r="G210" s="4">
        <f t="shared" si="33"/>
        <v>370240</v>
      </c>
      <c r="H210" s="5">
        <v>12</v>
      </c>
      <c r="I210" s="4">
        <f t="shared" si="31"/>
        <v>820</v>
      </c>
      <c r="J210" s="4">
        <f t="shared" si="32"/>
        <v>5418.1463414634145</v>
      </c>
    </row>
    <row r="211" spans="1:10" ht="12">
      <c r="A211" s="1" t="s">
        <v>42</v>
      </c>
      <c r="B211" s="5">
        <f t="shared" si="30"/>
        <v>40</v>
      </c>
      <c r="C211" s="4">
        <v>0</v>
      </c>
      <c r="G211" s="4">
        <f t="shared" si="33"/>
        <v>0</v>
      </c>
      <c r="I211" s="4">
        <f t="shared" si="31"/>
        <v>820</v>
      </c>
      <c r="J211" s="4">
        <f t="shared" si="32"/>
        <v>0</v>
      </c>
    </row>
    <row r="212" spans="1:10" ht="12">
      <c r="A212" s="1" t="s">
        <v>43</v>
      </c>
      <c r="B212" s="5">
        <f t="shared" si="30"/>
        <v>40</v>
      </c>
      <c r="C212" s="4">
        <v>0</v>
      </c>
      <c r="G212" s="4">
        <f t="shared" si="33"/>
        <v>0</v>
      </c>
      <c r="I212" s="4">
        <f t="shared" si="31"/>
        <v>820</v>
      </c>
      <c r="J212" s="4">
        <f t="shared" si="32"/>
        <v>0</v>
      </c>
    </row>
    <row r="213" spans="1:10" ht="12">
      <c r="A213" s="1" t="s">
        <v>44</v>
      </c>
      <c r="B213" s="5">
        <f t="shared" si="30"/>
        <v>30</v>
      </c>
      <c r="C213" s="4">
        <v>33714</v>
      </c>
      <c r="F213" s="5">
        <v>90</v>
      </c>
      <c r="G213" s="4">
        <f t="shared" si="33"/>
        <v>3034260</v>
      </c>
      <c r="H213" s="5">
        <v>17</v>
      </c>
      <c r="I213" s="4">
        <f t="shared" si="31"/>
        <v>465</v>
      </c>
      <c r="J213" s="4">
        <f t="shared" si="32"/>
        <v>110929.93548387097</v>
      </c>
    </row>
    <row r="214" spans="1:10" ht="12">
      <c r="A214" s="1" t="s">
        <v>46</v>
      </c>
      <c r="B214" s="5">
        <f t="shared" si="30"/>
        <v>30</v>
      </c>
      <c r="C214" s="4">
        <v>38175</v>
      </c>
      <c r="F214" s="5">
        <v>45</v>
      </c>
      <c r="G214" s="4">
        <f t="shared" si="33"/>
        <v>1717875</v>
      </c>
      <c r="H214" s="5">
        <v>15</v>
      </c>
      <c r="I214" s="4">
        <f t="shared" si="31"/>
        <v>465</v>
      </c>
      <c r="J214" s="4">
        <f t="shared" si="32"/>
        <v>55415.32258064516</v>
      </c>
    </row>
    <row r="215" spans="1:10" ht="12">
      <c r="A215" s="1" t="s">
        <v>47</v>
      </c>
      <c r="B215" s="5">
        <f t="shared" si="30"/>
        <v>60</v>
      </c>
      <c r="D215" s="5">
        <v>197</v>
      </c>
      <c r="F215" s="4">
        <v>2000</v>
      </c>
      <c r="G215" s="4">
        <f>D215*F215</f>
        <v>394000</v>
      </c>
      <c r="H215" s="5">
        <v>15</v>
      </c>
      <c r="I215" s="4">
        <f t="shared" si="31"/>
        <v>1830</v>
      </c>
      <c r="J215" s="4">
        <f t="shared" si="32"/>
        <v>3229.5081967213114</v>
      </c>
    </row>
    <row r="216" spans="1:10" ht="12">
      <c r="A216" s="1" t="s">
        <v>49</v>
      </c>
      <c r="B216" s="5">
        <f t="shared" si="30"/>
        <v>25</v>
      </c>
      <c r="C216" s="4"/>
      <c r="G216" s="4">
        <v>13000</v>
      </c>
      <c r="H216" s="5">
        <v>35</v>
      </c>
      <c r="I216" s="4">
        <f t="shared" si="31"/>
        <v>325</v>
      </c>
      <c r="J216" s="4">
        <f t="shared" si="32"/>
        <v>1400</v>
      </c>
    </row>
    <row r="217" spans="1:10" ht="12">
      <c r="A217" s="1" t="s">
        <v>71</v>
      </c>
      <c r="B217" s="5">
        <v>25</v>
      </c>
      <c r="C217" s="4"/>
      <c r="G217" s="4">
        <v>75000</v>
      </c>
      <c r="H217" s="5">
        <v>10</v>
      </c>
      <c r="I217" s="4">
        <f t="shared" si="31"/>
        <v>325</v>
      </c>
      <c r="J217" s="4">
        <f t="shared" si="32"/>
        <v>2307.6923076923076</v>
      </c>
    </row>
    <row r="218" spans="2:10" ht="12">
      <c r="B218" s="1" t="s">
        <v>0</v>
      </c>
      <c r="C218" s="4"/>
      <c r="G218" s="1" t="s">
        <v>0</v>
      </c>
      <c r="I218" s="3" t="s">
        <v>0</v>
      </c>
      <c r="J218" s="3" t="s">
        <v>0</v>
      </c>
    </row>
    <row r="219" spans="1:10" ht="12">
      <c r="A219" s="2" t="s">
        <v>6</v>
      </c>
      <c r="B219" s="1" t="s">
        <v>0</v>
      </c>
      <c r="C219" s="4"/>
      <c r="G219" s="6">
        <f>SUM(G200:G218)</f>
        <v>16093535</v>
      </c>
      <c r="I219" s="3" t="s">
        <v>0</v>
      </c>
      <c r="J219" s="6">
        <f>SUM(J200:J218)</f>
        <v>613027.0111761511</v>
      </c>
    </row>
    <row r="220" spans="2:10" ht="12">
      <c r="B220" s="1" t="s">
        <v>0</v>
      </c>
      <c r="C220" s="4"/>
      <c r="J220" s="4"/>
    </row>
    <row r="221" spans="1:10" ht="12">
      <c r="A221" s="1" t="s">
        <v>53</v>
      </c>
      <c r="B221" s="1" t="s">
        <v>0</v>
      </c>
      <c r="J221" s="4"/>
    </row>
    <row r="222" spans="2:10" ht="12">
      <c r="B222" s="1" t="s">
        <v>0</v>
      </c>
      <c r="C222" s="4"/>
      <c r="J222" s="4"/>
    </row>
    <row r="223" spans="1:10" ht="12">
      <c r="A223" s="1" t="s">
        <v>72</v>
      </c>
      <c r="C223" s="4"/>
      <c r="J223" s="4"/>
    </row>
    <row r="224" spans="2:10" ht="12">
      <c r="B224" s="1" t="s">
        <v>0</v>
      </c>
      <c r="C224" s="4"/>
      <c r="J224" s="4"/>
    </row>
    <row r="225" spans="1:10" ht="12">
      <c r="A225" s="1" t="s">
        <v>29</v>
      </c>
      <c r="B225" s="5">
        <f aca="true" t="shared" si="34" ref="B225:B244">VLOOKUP(A225,$P$13:$Q$49,2)</f>
        <v>40</v>
      </c>
      <c r="C225" s="4">
        <v>0</v>
      </c>
      <c r="G225" s="4">
        <f>F225*C225</f>
        <v>0</v>
      </c>
      <c r="I225" s="4">
        <f aca="true" t="shared" si="35" ref="I225:I244">VLOOKUP(B225,$M$13:$N$79,2)</f>
        <v>820</v>
      </c>
      <c r="J225" s="4">
        <f aca="true" t="shared" si="36" ref="J225:J244">G225*H225/I225</f>
        <v>0</v>
      </c>
    </row>
    <row r="226" spans="1:10" ht="12">
      <c r="A226" s="1" t="s">
        <v>31</v>
      </c>
      <c r="B226" s="5">
        <f t="shared" si="34"/>
        <v>20</v>
      </c>
      <c r="C226" s="4">
        <v>15000</v>
      </c>
      <c r="E226" s="5">
        <v>20</v>
      </c>
      <c r="F226" s="5">
        <v>44</v>
      </c>
      <c r="G226" s="4">
        <f>F226*C226</f>
        <v>660000</v>
      </c>
      <c r="H226" s="5">
        <v>20</v>
      </c>
      <c r="I226" s="4">
        <f t="shared" si="35"/>
        <v>210</v>
      </c>
      <c r="J226" s="4">
        <f t="shared" si="36"/>
        <v>62857.142857142855</v>
      </c>
    </row>
    <row r="227" spans="1:10" ht="12">
      <c r="A227" s="1" t="s">
        <v>33</v>
      </c>
      <c r="B227" s="5">
        <f t="shared" si="34"/>
        <v>60</v>
      </c>
      <c r="C227" s="4">
        <v>28000</v>
      </c>
      <c r="E227" s="5">
        <v>3</v>
      </c>
      <c r="F227" s="5">
        <v>50</v>
      </c>
      <c r="G227" s="4">
        <f>F227*C227</f>
        <v>1400000</v>
      </c>
      <c r="H227" s="5">
        <v>40</v>
      </c>
      <c r="I227" s="4">
        <f t="shared" si="35"/>
        <v>1830</v>
      </c>
      <c r="J227" s="4">
        <f t="shared" si="36"/>
        <v>30601.092896174865</v>
      </c>
    </row>
    <row r="228" spans="1:10" ht="12">
      <c r="A228" s="1" t="s">
        <v>34</v>
      </c>
      <c r="B228" s="5">
        <f t="shared" si="34"/>
        <v>60</v>
      </c>
      <c r="C228" s="4">
        <v>0</v>
      </c>
      <c r="G228" s="4">
        <f>F228*C228</f>
        <v>0</v>
      </c>
      <c r="I228" s="4">
        <f t="shared" si="35"/>
        <v>1830</v>
      </c>
      <c r="J228" s="4">
        <f t="shared" si="36"/>
        <v>0</v>
      </c>
    </row>
    <row r="229" spans="1:10" ht="12">
      <c r="A229" s="1" t="s">
        <v>35</v>
      </c>
      <c r="B229" s="5">
        <f t="shared" si="34"/>
        <v>60</v>
      </c>
      <c r="C229" s="1" t="s">
        <v>0</v>
      </c>
      <c r="D229" s="5">
        <v>20</v>
      </c>
      <c r="F229" s="4">
        <v>1200</v>
      </c>
      <c r="G229" s="4">
        <f>D229*F229</f>
        <v>24000</v>
      </c>
      <c r="H229" s="5">
        <v>40</v>
      </c>
      <c r="I229" s="4">
        <f t="shared" si="35"/>
        <v>1830</v>
      </c>
      <c r="J229" s="4">
        <f t="shared" si="36"/>
        <v>524.5901639344262</v>
      </c>
    </row>
    <row r="230" spans="1:10" ht="12">
      <c r="A230" s="1" t="s">
        <v>36</v>
      </c>
      <c r="B230" s="5">
        <f t="shared" si="34"/>
        <v>60</v>
      </c>
      <c r="C230" s="4">
        <v>36000</v>
      </c>
      <c r="E230" s="5">
        <v>8</v>
      </c>
      <c r="F230" s="5">
        <v>100</v>
      </c>
      <c r="G230" s="4">
        <f aca="true" t="shared" si="37" ref="G230:G239">F230*C230</f>
        <v>3600000</v>
      </c>
      <c r="H230" s="5">
        <v>40</v>
      </c>
      <c r="I230" s="4">
        <f t="shared" si="35"/>
        <v>1830</v>
      </c>
      <c r="J230" s="4">
        <f t="shared" si="36"/>
        <v>78688.52459016393</v>
      </c>
    </row>
    <row r="231" spans="1:10" ht="12">
      <c r="A231" s="1" t="s">
        <v>37</v>
      </c>
      <c r="B231" s="5">
        <f t="shared" si="34"/>
        <v>40</v>
      </c>
      <c r="C231" s="4">
        <v>15000</v>
      </c>
      <c r="E231" s="5">
        <v>36</v>
      </c>
      <c r="F231" s="5">
        <v>180</v>
      </c>
      <c r="G231" s="4">
        <f t="shared" si="37"/>
        <v>2700000</v>
      </c>
      <c r="H231" s="5">
        <v>40</v>
      </c>
      <c r="I231" s="4">
        <f t="shared" si="35"/>
        <v>820</v>
      </c>
      <c r="J231" s="4">
        <f t="shared" si="36"/>
        <v>131707.31707317074</v>
      </c>
    </row>
    <row r="232" spans="1:10" ht="12">
      <c r="A232" s="1" t="s">
        <v>38</v>
      </c>
      <c r="B232" s="5">
        <f t="shared" si="34"/>
        <v>30</v>
      </c>
      <c r="C232" s="4">
        <v>12000</v>
      </c>
      <c r="E232" s="5">
        <v>2</v>
      </c>
      <c r="F232" s="5">
        <v>80</v>
      </c>
      <c r="G232" s="4">
        <f t="shared" si="37"/>
        <v>960000</v>
      </c>
      <c r="H232" s="5">
        <v>20</v>
      </c>
      <c r="I232" s="4">
        <f t="shared" si="35"/>
        <v>465</v>
      </c>
      <c r="J232" s="4">
        <f t="shared" si="36"/>
        <v>41290.32258064516</v>
      </c>
    </row>
    <row r="233" spans="1:10" ht="12">
      <c r="A233" s="1" t="s">
        <v>39</v>
      </c>
      <c r="B233" s="5">
        <f t="shared" si="34"/>
        <v>35</v>
      </c>
      <c r="C233" s="4">
        <v>400</v>
      </c>
      <c r="E233" s="5">
        <v>2</v>
      </c>
      <c r="F233" s="5">
        <v>130</v>
      </c>
      <c r="G233" s="4">
        <f t="shared" si="37"/>
        <v>52000</v>
      </c>
      <c r="H233" s="5">
        <v>40</v>
      </c>
      <c r="I233" s="4">
        <f t="shared" si="35"/>
        <v>630</v>
      </c>
      <c r="J233" s="4">
        <f t="shared" si="36"/>
        <v>3301.5873015873017</v>
      </c>
    </row>
    <row r="234" spans="1:10" ht="12">
      <c r="A234" s="1" t="s">
        <v>40</v>
      </c>
      <c r="B234" s="5">
        <f t="shared" si="34"/>
        <v>40</v>
      </c>
      <c r="C234" s="4">
        <v>2200</v>
      </c>
      <c r="E234" s="5">
        <v>6</v>
      </c>
      <c r="F234" s="5">
        <v>130</v>
      </c>
      <c r="G234" s="4">
        <f t="shared" si="37"/>
        <v>286000</v>
      </c>
      <c r="H234" s="5">
        <v>20</v>
      </c>
      <c r="I234" s="4">
        <f t="shared" si="35"/>
        <v>820</v>
      </c>
      <c r="J234" s="4">
        <f t="shared" si="36"/>
        <v>6975.609756097561</v>
      </c>
    </row>
    <row r="235" spans="1:10" ht="12">
      <c r="A235" s="1" t="s">
        <v>41</v>
      </c>
      <c r="B235" s="5">
        <f t="shared" si="34"/>
        <v>40</v>
      </c>
      <c r="C235" s="4">
        <v>8000</v>
      </c>
      <c r="E235" s="5">
        <v>6</v>
      </c>
      <c r="F235" s="5">
        <v>170</v>
      </c>
      <c r="G235" s="4">
        <f t="shared" si="37"/>
        <v>1360000</v>
      </c>
      <c r="H235" s="5">
        <v>20</v>
      </c>
      <c r="I235" s="4">
        <f t="shared" si="35"/>
        <v>820</v>
      </c>
      <c r="J235" s="4">
        <f t="shared" si="36"/>
        <v>33170.73170731707</v>
      </c>
    </row>
    <row r="236" spans="1:10" ht="12">
      <c r="A236" s="1" t="s">
        <v>42</v>
      </c>
      <c r="B236" s="5">
        <f t="shared" si="34"/>
        <v>40</v>
      </c>
      <c r="C236" s="4">
        <v>0</v>
      </c>
      <c r="G236" s="4">
        <f t="shared" si="37"/>
        <v>0</v>
      </c>
      <c r="I236" s="4">
        <f t="shared" si="35"/>
        <v>820</v>
      </c>
      <c r="J236" s="4">
        <f t="shared" si="36"/>
        <v>0</v>
      </c>
    </row>
    <row r="237" spans="1:10" ht="12">
      <c r="A237" s="1" t="s">
        <v>43</v>
      </c>
      <c r="B237" s="5">
        <f t="shared" si="34"/>
        <v>40</v>
      </c>
      <c r="C237" s="4">
        <v>2700</v>
      </c>
      <c r="E237" s="5">
        <v>0.5</v>
      </c>
      <c r="F237" s="5">
        <v>25</v>
      </c>
      <c r="G237" s="4">
        <f t="shared" si="37"/>
        <v>67500</v>
      </c>
      <c r="H237" s="5">
        <v>20</v>
      </c>
      <c r="I237" s="4">
        <f t="shared" si="35"/>
        <v>820</v>
      </c>
      <c r="J237" s="4">
        <f t="shared" si="36"/>
        <v>1646.341463414634</v>
      </c>
    </row>
    <row r="238" spans="1:10" ht="12">
      <c r="A238" s="1" t="s">
        <v>44</v>
      </c>
      <c r="B238" s="5">
        <f t="shared" si="34"/>
        <v>30</v>
      </c>
      <c r="C238" s="4">
        <v>36000</v>
      </c>
      <c r="F238" s="5">
        <v>90</v>
      </c>
      <c r="G238" s="4">
        <f t="shared" si="37"/>
        <v>3240000</v>
      </c>
      <c r="H238" s="5">
        <v>30</v>
      </c>
      <c r="I238" s="4">
        <f t="shared" si="35"/>
        <v>465</v>
      </c>
      <c r="J238" s="4">
        <f t="shared" si="36"/>
        <v>209032.25806451612</v>
      </c>
    </row>
    <row r="239" spans="1:10" ht="12">
      <c r="A239" s="1" t="s">
        <v>46</v>
      </c>
      <c r="B239" s="5">
        <f t="shared" si="34"/>
        <v>30</v>
      </c>
      <c r="C239" s="4">
        <v>30000</v>
      </c>
      <c r="F239" s="5">
        <v>45</v>
      </c>
      <c r="G239" s="4">
        <f t="shared" si="37"/>
        <v>1350000</v>
      </c>
      <c r="H239" s="5">
        <v>20</v>
      </c>
      <c r="I239" s="4">
        <f t="shared" si="35"/>
        <v>465</v>
      </c>
      <c r="J239" s="4">
        <f t="shared" si="36"/>
        <v>58064.51612903226</v>
      </c>
    </row>
    <row r="240" spans="1:10" ht="12">
      <c r="A240" s="1" t="s">
        <v>47</v>
      </c>
      <c r="B240" s="5">
        <f t="shared" si="34"/>
        <v>60</v>
      </c>
      <c r="C240" s="1" t="s">
        <v>0</v>
      </c>
      <c r="D240" s="5">
        <v>265</v>
      </c>
      <c r="F240" s="4">
        <v>2000</v>
      </c>
      <c r="G240" s="4">
        <f>F240*D240</f>
        <v>530000</v>
      </c>
      <c r="H240" s="5">
        <v>20</v>
      </c>
      <c r="I240" s="4">
        <f t="shared" si="35"/>
        <v>1830</v>
      </c>
      <c r="J240" s="4">
        <f t="shared" si="36"/>
        <v>5792.349726775957</v>
      </c>
    </row>
    <row r="241" spans="1:10" ht="12">
      <c r="A241" s="1" t="s">
        <v>49</v>
      </c>
      <c r="B241" s="5">
        <f t="shared" si="34"/>
        <v>25</v>
      </c>
      <c r="C241" s="4"/>
      <c r="G241" s="4">
        <v>60000</v>
      </c>
      <c r="H241" s="5">
        <v>10</v>
      </c>
      <c r="I241" s="4">
        <f t="shared" si="35"/>
        <v>325</v>
      </c>
      <c r="J241" s="4">
        <f t="shared" si="36"/>
        <v>1846.1538461538462</v>
      </c>
    </row>
    <row r="242" spans="1:10" ht="12">
      <c r="A242" s="1" t="s">
        <v>57</v>
      </c>
      <c r="B242" s="5">
        <f t="shared" si="34"/>
        <v>10</v>
      </c>
      <c r="C242" s="3" t="s">
        <v>0</v>
      </c>
      <c r="D242" s="5">
        <v>75</v>
      </c>
      <c r="F242" s="4">
        <v>3000</v>
      </c>
      <c r="G242" s="4">
        <f>D242*F242</f>
        <v>225000</v>
      </c>
      <c r="H242" s="5">
        <v>5</v>
      </c>
      <c r="I242" s="4">
        <f t="shared" si="35"/>
        <v>55</v>
      </c>
      <c r="J242" s="4">
        <f t="shared" si="36"/>
        <v>20454.545454545456</v>
      </c>
    </row>
    <row r="243" spans="1:10" ht="12">
      <c r="A243" s="1" t="s">
        <v>50</v>
      </c>
      <c r="B243" s="5">
        <f t="shared" si="34"/>
        <v>30</v>
      </c>
      <c r="D243" s="5">
        <v>27</v>
      </c>
      <c r="F243" s="4">
        <v>6500</v>
      </c>
      <c r="G243" s="4">
        <f>D243*F243</f>
        <v>175500</v>
      </c>
      <c r="H243" s="5">
        <v>10</v>
      </c>
      <c r="I243" s="4">
        <f t="shared" si="35"/>
        <v>465</v>
      </c>
      <c r="J243" s="4">
        <f t="shared" si="36"/>
        <v>3774.1935483870966</v>
      </c>
    </row>
    <row r="244" spans="1:10" ht="12">
      <c r="A244" s="1" t="s">
        <v>52</v>
      </c>
      <c r="B244" s="5">
        <f t="shared" si="34"/>
        <v>10</v>
      </c>
      <c r="C244" s="4"/>
      <c r="D244" s="5">
        <v>2</v>
      </c>
      <c r="F244" s="4">
        <v>10000</v>
      </c>
      <c r="G244" s="4">
        <f>D244*F244</f>
        <v>20000</v>
      </c>
      <c r="H244" s="5">
        <v>10</v>
      </c>
      <c r="I244" s="4">
        <f t="shared" si="35"/>
        <v>55</v>
      </c>
      <c r="J244" s="4">
        <f t="shared" si="36"/>
        <v>3636.3636363636365</v>
      </c>
    </row>
    <row r="245" spans="1:10" ht="12">
      <c r="A245" s="2" t="s">
        <v>6</v>
      </c>
      <c r="B245" s="1" t="s">
        <v>0</v>
      </c>
      <c r="C245" s="4"/>
      <c r="G245" s="6">
        <f>SUM(G225:G244)</f>
        <v>16710000</v>
      </c>
      <c r="J245" s="6">
        <f>SUM(J225:J244)</f>
        <v>693363.640795423</v>
      </c>
    </row>
    <row r="246" spans="2:10" ht="12">
      <c r="B246" s="1" t="s">
        <v>0</v>
      </c>
      <c r="C246" s="4"/>
      <c r="J246" s="4"/>
    </row>
    <row r="247" spans="1:10" ht="12">
      <c r="A247" s="1" t="s">
        <v>53</v>
      </c>
      <c r="B247" s="1" t="s">
        <v>0</v>
      </c>
      <c r="J247" s="4"/>
    </row>
    <row r="248" spans="2:10" ht="12">
      <c r="B248" s="1" t="s">
        <v>0</v>
      </c>
      <c r="C248" s="4"/>
      <c r="J248" s="4"/>
    </row>
    <row r="249" spans="1:10" ht="12">
      <c r="A249" s="1" t="s">
        <v>73</v>
      </c>
      <c r="C249" s="4"/>
      <c r="J249" s="4"/>
    </row>
    <row r="250" spans="2:10" ht="12">
      <c r="B250" s="1" t="s">
        <v>0</v>
      </c>
      <c r="C250" s="4"/>
      <c r="J250" s="4"/>
    </row>
    <row r="251" spans="1:10" ht="12">
      <c r="A251" s="1" t="s">
        <v>29</v>
      </c>
      <c r="B251" s="5">
        <f aca="true" t="shared" si="38" ref="B251:B268">VLOOKUP(A251,$P$13:$Q$49,2)</f>
        <v>40</v>
      </c>
      <c r="C251" s="4">
        <v>0</v>
      </c>
      <c r="G251" s="4">
        <f>F251*C251</f>
        <v>0</v>
      </c>
      <c r="I251" s="4">
        <f aca="true" t="shared" si="39" ref="I251:I269">VLOOKUP(B251,$M$13:$N$79,2)</f>
        <v>820</v>
      </c>
      <c r="J251" s="4">
        <f aca="true" t="shared" si="40" ref="J251:J269">G251*H251/I251</f>
        <v>0</v>
      </c>
    </row>
    <row r="252" spans="1:10" ht="12">
      <c r="A252" s="1" t="s">
        <v>31</v>
      </c>
      <c r="B252" s="5">
        <f t="shared" si="38"/>
        <v>20</v>
      </c>
      <c r="C252" s="4">
        <v>24300</v>
      </c>
      <c r="E252" s="5">
        <v>30</v>
      </c>
      <c r="F252" s="5">
        <v>59</v>
      </c>
      <c r="G252" s="4">
        <f>F252*C252</f>
        <v>1433700</v>
      </c>
      <c r="H252" s="5">
        <v>33</v>
      </c>
      <c r="I252" s="4">
        <f t="shared" si="39"/>
        <v>210</v>
      </c>
      <c r="J252" s="4">
        <f t="shared" si="40"/>
        <v>225295.7142857143</v>
      </c>
    </row>
    <row r="253" spans="1:10" ht="12">
      <c r="A253" s="1" t="s">
        <v>33</v>
      </c>
      <c r="B253" s="5">
        <f t="shared" si="38"/>
        <v>60</v>
      </c>
      <c r="C253" s="4">
        <v>64500</v>
      </c>
      <c r="E253" s="5">
        <v>4</v>
      </c>
      <c r="F253" s="5">
        <v>55</v>
      </c>
      <c r="G253" s="4">
        <f>F253*C253</f>
        <v>3547500</v>
      </c>
      <c r="H253" s="5">
        <v>28</v>
      </c>
      <c r="I253" s="4">
        <f t="shared" si="39"/>
        <v>1830</v>
      </c>
      <c r="J253" s="4">
        <f t="shared" si="40"/>
        <v>54278.688524590165</v>
      </c>
    </row>
    <row r="254" spans="1:10" ht="12">
      <c r="A254" s="1" t="s">
        <v>34</v>
      </c>
      <c r="B254" s="5">
        <f t="shared" si="38"/>
        <v>60</v>
      </c>
      <c r="C254" s="4">
        <v>3600</v>
      </c>
      <c r="E254" s="5">
        <v>6</v>
      </c>
      <c r="F254" s="5">
        <v>75</v>
      </c>
      <c r="G254" s="4">
        <f>F254*C254</f>
        <v>270000</v>
      </c>
      <c r="H254" s="5">
        <v>28</v>
      </c>
      <c r="I254" s="4">
        <f t="shared" si="39"/>
        <v>1830</v>
      </c>
      <c r="J254" s="4">
        <f t="shared" si="40"/>
        <v>4131.147540983607</v>
      </c>
    </row>
    <row r="255" spans="1:10" ht="12">
      <c r="A255" s="1" t="s">
        <v>35</v>
      </c>
      <c r="B255" s="5">
        <f t="shared" si="38"/>
        <v>60</v>
      </c>
      <c r="C255" s="4"/>
      <c r="D255" s="5">
        <v>94</v>
      </c>
      <c r="F255" s="4">
        <v>1200</v>
      </c>
      <c r="G255" s="4">
        <f>D255*F255</f>
        <v>112800</v>
      </c>
      <c r="H255" s="5">
        <v>28</v>
      </c>
      <c r="I255" s="4">
        <f t="shared" si="39"/>
        <v>1830</v>
      </c>
      <c r="J255" s="4">
        <f t="shared" si="40"/>
        <v>1725.9016393442623</v>
      </c>
    </row>
    <row r="256" spans="1:10" ht="12">
      <c r="A256" s="1" t="s">
        <v>36</v>
      </c>
      <c r="B256" s="5">
        <f t="shared" si="38"/>
        <v>60</v>
      </c>
      <c r="C256" s="4">
        <v>42800</v>
      </c>
      <c r="E256" s="5">
        <v>8</v>
      </c>
      <c r="F256" s="5">
        <v>100</v>
      </c>
      <c r="G256" s="4">
        <f aca="true" t="shared" si="41" ref="G256:G266">F256*C256</f>
        <v>4280000</v>
      </c>
      <c r="H256" s="5">
        <v>29</v>
      </c>
      <c r="I256" s="4">
        <f t="shared" si="39"/>
        <v>1830</v>
      </c>
      <c r="J256" s="4">
        <f t="shared" si="40"/>
        <v>67825.13661202186</v>
      </c>
    </row>
    <row r="257" spans="1:10" ht="12">
      <c r="A257" s="1" t="s">
        <v>37</v>
      </c>
      <c r="B257" s="5">
        <f t="shared" si="38"/>
        <v>40</v>
      </c>
      <c r="C257" s="4">
        <v>16400</v>
      </c>
      <c r="E257" s="5">
        <v>24</v>
      </c>
      <c r="F257" s="5">
        <v>135</v>
      </c>
      <c r="G257" s="4">
        <f t="shared" si="41"/>
        <v>2214000</v>
      </c>
      <c r="H257" s="5">
        <v>28</v>
      </c>
      <c r="I257" s="4">
        <f t="shared" si="39"/>
        <v>820</v>
      </c>
      <c r="J257" s="4">
        <f t="shared" si="40"/>
        <v>75600</v>
      </c>
    </row>
    <row r="258" spans="1:10" ht="12">
      <c r="A258" s="1" t="s">
        <v>38</v>
      </c>
      <c r="B258" s="5">
        <f t="shared" si="38"/>
        <v>30</v>
      </c>
      <c r="C258" s="4">
        <v>33500</v>
      </c>
      <c r="E258" s="5">
        <v>3</v>
      </c>
      <c r="F258" s="5">
        <v>85</v>
      </c>
      <c r="G258" s="4">
        <f t="shared" si="41"/>
        <v>2847500</v>
      </c>
      <c r="H258" s="5">
        <v>3</v>
      </c>
      <c r="I258" s="4">
        <f t="shared" si="39"/>
        <v>465</v>
      </c>
      <c r="J258" s="4">
        <f t="shared" si="40"/>
        <v>18370.967741935485</v>
      </c>
    </row>
    <row r="259" spans="1:10" ht="12">
      <c r="A259" s="1" t="s">
        <v>39</v>
      </c>
      <c r="B259" s="5">
        <f t="shared" si="38"/>
        <v>35</v>
      </c>
      <c r="C259" s="4">
        <v>0</v>
      </c>
      <c r="G259" s="4">
        <f t="shared" si="41"/>
        <v>0</v>
      </c>
      <c r="I259" s="4">
        <f t="shared" si="39"/>
        <v>630</v>
      </c>
      <c r="J259" s="4">
        <f t="shared" si="40"/>
        <v>0</v>
      </c>
    </row>
    <row r="260" spans="1:10" ht="12">
      <c r="A260" s="1" t="s">
        <v>40</v>
      </c>
      <c r="B260" s="5">
        <f t="shared" si="38"/>
        <v>40</v>
      </c>
      <c r="C260" s="4">
        <v>0</v>
      </c>
      <c r="G260" s="4">
        <f t="shared" si="41"/>
        <v>0</v>
      </c>
      <c r="I260" s="4">
        <f t="shared" si="39"/>
        <v>820</v>
      </c>
      <c r="J260" s="4">
        <f t="shared" si="40"/>
        <v>0</v>
      </c>
    </row>
    <row r="261" spans="1:10" ht="12">
      <c r="A261" s="1" t="s">
        <v>41</v>
      </c>
      <c r="B261" s="5">
        <f t="shared" si="38"/>
        <v>40</v>
      </c>
      <c r="C261" s="4">
        <v>0</v>
      </c>
      <c r="G261" s="4">
        <f t="shared" si="41"/>
        <v>0</v>
      </c>
      <c r="I261" s="4">
        <f t="shared" si="39"/>
        <v>820</v>
      </c>
      <c r="J261" s="4">
        <f t="shared" si="40"/>
        <v>0</v>
      </c>
    </row>
    <row r="262" spans="1:10" ht="12">
      <c r="A262" s="1" t="s">
        <v>42</v>
      </c>
      <c r="B262" s="5">
        <f t="shared" si="38"/>
        <v>40</v>
      </c>
      <c r="C262" s="4">
        <v>0</v>
      </c>
      <c r="G262" s="4">
        <f t="shared" si="41"/>
        <v>0</v>
      </c>
      <c r="I262" s="4">
        <f t="shared" si="39"/>
        <v>820</v>
      </c>
      <c r="J262" s="4">
        <f t="shared" si="40"/>
        <v>0</v>
      </c>
    </row>
    <row r="263" spans="1:10" ht="12">
      <c r="A263" s="1" t="s">
        <v>43</v>
      </c>
      <c r="B263" s="5">
        <f t="shared" si="38"/>
        <v>40</v>
      </c>
      <c r="C263" s="4">
        <v>0</v>
      </c>
      <c r="G263" s="4">
        <f t="shared" si="41"/>
        <v>0</v>
      </c>
      <c r="I263" s="4">
        <f t="shared" si="39"/>
        <v>820</v>
      </c>
      <c r="J263" s="4">
        <f t="shared" si="40"/>
        <v>0</v>
      </c>
    </row>
    <row r="264" spans="1:10" ht="12">
      <c r="A264" s="1" t="s">
        <v>44</v>
      </c>
      <c r="B264" s="5">
        <f t="shared" si="38"/>
        <v>30</v>
      </c>
      <c r="C264" s="4">
        <v>73100</v>
      </c>
      <c r="F264" s="5">
        <v>90</v>
      </c>
      <c r="G264" s="4">
        <f t="shared" si="41"/>
        <v>6579000</v>
      </c>
      <c r="H264" s="5">
        <v>24</v>
      </c>
      <c r="I264" s="4">
        <f t="shared" si="39"/>
        <v>465</v>
      </c>
      <c r="J264" s="4">
        <f t="shared" si="40"/>
        <v>339561.29032258067</v>
      </c>
    </row>
    <row r="265" spans="1:10" ht="12">
      <c r="A265" s="1" t="s">
        <v>45</v>
      </c>
      <c r="B265" s="5">
        <f t="shared" si="38"/>
        <v>50</v>
      </c>
      <c r="C265" s="4">
        <v>8400</v>
      </c>
      <c r="F265" s="5">
        <v>6.5</v>
      </c>
      <c r="G265" s="4">
        <f t="shared" si="41"/>
        <v>54600</v>
      </c>
      <c r="H265" s="5">
        <v>18</v>
      </c>
      <c r="I265" s="4">
        <f t="shared" si="39"/>
        <v>1275</v>
      </c>
      <c r="J265" s="4">
        <f t="shared" si="40"/>
        <v>770.8235294117648</v>
      </c>
    </row>
    <row r="266" spans="1:10" ht="12">
      <c r="A266" s="1" t="s">
        <v>46</v>
      </c>
      <c r="B266" s="5">
        <f t="shared" si="38"/>
        <v>30</v>
      </c>
      <c r="C266" s="4">
        <v>38700</v>
      </c>
      <c r="F266" s="5">
        <v>45</v>
      </c>
      <c r="G266" s="4">
        <f t="shared" si="41"/>
        <v>1741500</v>
      </c>
      <c r="H266" s="5">
        <v>24</v>
      </c>
      <c r="I266" s="4">
        <f t="shared" si="39"/>
        <v>465</v>
      </c>
      <c r="J266" s="4">
        <f t="shared" si="40"/>
        <v>89883.87096774194</v>
      </c>
    </row>
    <row r="267" spans="1:10" ht="12">
      <c r="A267" s="1" t="s">
        <v>47</v>
      </c>
      <c r="B267" s="5">
        <f t="shared" si="38"/>
        <v>60</v>
      </c>
      <c r="C267" s="4"/>
      <c r="D267" s="5">
        <v>279</v>
      </c>
      <c r="F267" s="4">
        <v>2000</v>
      </c>
      <c r="G267" s="4">
        <f>D267*F267</f>
        <v>558000</v>
      </c>
      <c r="H267" s="5">
        <v>24</v>
      </c>
      <c r="I267" s="4">
        <f t="shared" si="39"/>
        <v>1830</v>
      </c>
      <c r="J267" s="4">
        <f t="shared" si="40"/>
        <v>7318.0327868852455</v>
      </c>
    </row>
    <row r="268" spans="1:10" ht="12">
      <c r="A268" s="1" t="s">
        <v>49</v>
      </c>
      <c r="B268" s="5">
        <f t="shared" si="38"/>
        <v>25</v>
      </c>
      <c r="C268" s="4"/>
      <c r="D268" s="5">
        <v>2</v>
      </c>
      <c r="G268" s="4">
        <v>400000</v>
      </c>
      <c r="H268" s="5">
        <v>39</v>
      </c>
      <c r="I268" s="4">
        <f t="shared" si="39"/>
        <v>325</v>
      </c>
      <c r="J268" s="4">
        <f t="shared" si="40"/>
        <v>48000</v>
      </c>
    </row>
    <row r="269" spans="1:10" ht="12">
      <c r="A269" s="1" t="s">
        <v>62</v>
      </c>
      <c r="B269" s="5">
        <v>50</v>
      </c>
      <c r="C269" s="4"/>
      <c r="D269" s="5">
        <v>7</v>
      </c>
      <c r="F269" s="4">
        <v>18000</v>
      </c>
      <c r="G269" s="4">
        <f>D269*F269</f>
        <v>126000</v>
      </c>
      <c r="H269" s="5">
        <v>14</v>
      </c>
      <c r="I269" s="4">
        <f t="shared" si="39"/>
        <v>1275</v>
      </c>
      <c r="J269" s="4">
        <f t="shared" si="40"/>
        <v>1383.5294117647059</v>
      </c>
    </row>
    <row r="270" spans="2:10" ht="12">
      <c r="B270" s="1" t="s">
        <v>0</v>
      </c>
      <c r="G270" s="1" t="s">
        <v>0</v>
      </c>
      <c r="J270" s="3" t="s">
        <v>0</v>
      </c>
    </row>
    <row r="271" spans="1:10" ht="12">
      <c r="A271" s="2" t="s">
        <v>6</v>
      </c>
      <c r="B271" s="1" t="s">
        <v>0</v>
      </c>
      <c r="G271" s="6">
        <f>SUM(G251:G270)</f>
        <v>24164600</v>
      </c>
      <c r="J271" s="6">
        <f>SUM(J251:J270)</f>
        <v>934145.103362974</v>
      </c>
    </row>
    <row r="273" spans="1:10" ht="12">
      <c r="A273" s="1" t="s">
        <v>53</v>
      </c>
      <c r="B273" s="1" t="s">
        <v>0</v>
      </c>
      <c r="G273" s="1" t="s">
        <v>0</v>
      </c>
      <c r="J273" s="4"/>
    </row>
    <row r="274" spans="1:10" ht="12">
      <c r="A274" s="1" t="s">
        <v>74</v>
      </c>
      <c r="G274" s="1" t="s">
        <v>0</v>
      </c>
      <c r="J274" s="4"/>
    </row>
    <row r="275" spans="2:10" ht="12">
      <c r="B275" s="1" t="s">
        <v>0</v>
      </c>
      <c r="J275" s="4"/>
    </row>
    <row r="276" spans="2:10" ht="12">
      <c r="B276" s="1" t="s">
        <v>0</v>
      </c>
      <c r="J276" s="4"/>
    </row>
    <row r="277" spans="1:10" ht="12">
      <c r="A277" s="1" t="s">
        <v>29</v>
      </c>
      <c r="B277" s="5">
        <f aca="true" t="shared" si="42" ref="B277:B296">VLOOKUP(A277,$P$13:$Q$49,2)</f>
        <v>40</v>
      </c>
      <c r="C277" s="4">
        <v>0</v>
      </c>
      <c r="G277" s="4">
        <f>F277*C277</f>
        <v>0</v>
      </c>
      <c r="I277" s="4">
        <f aca="true" t="shared" si="43" ref="I277:I296">VLOOKUP(B277,$M$13:$N$79,2)</f>
        <v>820</v>
      </c>
      <c r="J277" s="4">
        <f aca="true" t="shared" si="44" ref="J277:J296">G277*H277/I277</f>
        <v>0</v>
      </c>
    </row>
    <row r="278" spans="1:10" ht="12">
      <c r="A278" s="1" t="s">
        <v>31</v>
      </c>
      <c r="B278" s="5">
        <f t="shared" si="42"/>
        <v>20</v>
      </c>
      <c r="C278" s="4">
        <v>3960</v>
      </c>
      <c r="E278" s="5">
        <v>20</v>
      </c>
      <c r="F278" s="5">
        <v>44</v>
      </c>
      <c r="G278" s="4">
        <f>F278*C278</f>
        <v>174240</v>
      </c>
      <c r="H278" s="5">
        <v>14</v>
      </c>
      <c r="I278" s="4">
        <f t="shared" si="43"/>
        <v>210</v>
      </c>
      <c r="J278" s="4">
        <f t="shared" si="44"/>
        <v>11616</v>
      </c>
    </row>
    <row r="279" spans="1:10" ht="12">
      <c r="A279" s="1" t="s">
        <v>33</v>
      </c>
      <c r="B279" s="5">
        <f t="shared" si="42"/>
        <v>60</v>
      </c>
      <c r="C279" s="4">
        <v>9900</v>
      </c>
      <c r="E279" s="5">
        <v>3</v>
      </c>
      <c r="F279" s="5">
        <v>50</v>
      </c>
      <c r="G279" s="4">
        <f>F279*C279</f>
        <v>495000</v>
      </c>
      <c r="H279" s="5">
        <v>30</v>
      </c>
      <c r="I279" s="4">
        <f t="shared" si="43"/>
        <v>1830</v>
      </c>
      <c r="J279" s="4">
        <f t="shared" si="44"/>
        <v>8114.754098360656</v>
      </c>
    </row>
    <row r="280" spans="1:10" ht="12">
      <c r="A280" s="1" t="s">
        <v>34</v>
      </c>
      <c r="B280" s="5">
        <f t="shared" si="42"/>
        <v>60</v>
      </c>
      <c r="C280" s="4">
        <v>0</v>
      </c>
      <c r="G280" s="4">
        <f>F280*C280</f>
        <v>0</v>
      </c>
      <c r="I280" s="4">
        <f t="shared" si="43"/>
        <v>1830</v>
      </c>
      <c r="J280" s="4">
        <f t="shared" si="44"/>
        <v>0</v>
      </c>
    </row>
    <row r="281" spans="1:10" ht="12">
      <c r="A281" s="1" t="s">
        <v>35</v>
      </c>
      <c r="B281" s="5">
        <f t="shared" si="42"/>
        <v>60</v>
      </c>
      <c r="G281" s="5">
        <f>D281*F281</f>
        <v>0</v>
      </c>
      <c r="I281" s="4">
        <f t="shared" si="43"/>
        <v>1830</v>
      </c>
      <c r="J281" s="4">
        <f t="shared" si="44"/>
        <v>0</v>
      </c>
    </row>
    <row r="282" spans="1:10" ht="12">
      <c r="A282" s="1" t="s">
        <v>36</v>
      </c>
      <c r="B282" s="5">
        <f t="shared" si="42"/>
        <v>60</v>
      </c>
      <c r="C282" s="4">
        <v>0</v>
      </c>
      <c r="G282" s="4">
        <f aca="true" t="shared" si="45" ref="G282:G292">F282*C282</f>
        <v>0</v>
      </c>
      <c r="I282" s="4">
        <f t="shared" si="43"/>
        <v>1830</v>
      </c>
      <c r="J282" s="4">
        <f t="shared" si="44"/>
        <v>0</v>
      </c>
    </row>
    <row r="283" spans="1:10" ht="12">
      <c r="A283" s="1" t="s">
        <v>37</v>
      </c>
      <c r="B283" s="5">
        <f t="shared" si="42"/>
        <v>40</v>
      </c>
      <c r="C283" s="4">
        <v>1200</v>
      </c>
      <c r="E283" s="5">
        <v>20</v>
      </c>
      <c r="F283" s="5">
        <v>115</v>
      </c>
      <c r="G283" s="4">
        <f t="shared" si="45"/>
        <v>138000</v>
      </c>
      <c r="H283" s="5">
        <v>22</v>
      </c>
      <c r="I283" s="4">
        <f t="shared" si="43"/>
        <v>820</v>
      </c>
      <c r="J283" s="4">
        <f t="shared" si="44"/>
        <v>3702.439024390244</v>
      </c>
    </row>
    <row r="284" spans="1:10" ht="12">
      <c r="A284" s="1" t="s">
        <v>38</v>
      </c>
      <c r="B284" s="5">
        <f t="shared" si="42"/>
        <v>30</v>
      </c>
      <c r="C284" s="4">
        <v>0</v>
      </c>
      <c r="G284" s="4">
        <f t="shared" si="45"/>
        <v>0</v>
      </c>
      <c r="I284" s="4">
        <f t="shared" si="43"/>
        <v>465</v>
      </c>
      <c r="J284" s="4">
        <f t="shared" si="44"/>
        <v>0</v>
      </c>
    </row>
    <row r="285" spans="1:10" ht="12">
      <c r="A285" s="1" t="s">
        <v>39</v>
      </c>
      <c r="B285" s="5">
        <f t="shared" si="42"/>
        <v>35</v>
      </c>
      <c r="C285" s="4">
        <v>0</v>
      </c>
      <c r="G285" s="4">
        <f t="shared" si="45"/>
        <v>0</v>
      </c>
      <c r="I285" s="4">
        <f t="shared" si="43"/>
        <v>630</v>
      </c>
      <c r="J285" s="4">
        <f t="shared" si="44"/>
        <v>0</v>
      </c>
    </row>
    <row r="286" spans="1:10" ht="12">
      <c r="A286" s="1" t="s">
        <v>40</v>
      </c>
      <c r="B286" s="5">
        <f t="shared" si="42"/>
        <v>40</v>
      </c>
      <c r="C286" s="4">
        <v>0</v>
      </c>
      <c r="G286" s="4">
        <f t="shared" si="45"/>
        <v>0</v>
      </c>
      <c r="I286" s="4">
        <f t="shared" si="43"/>
        <v>820</v>
      </c>
      <c r="J286" s="4">
        <f t="shared" si="44"/>
        <v>0</v>
      </c>
    </row>
    <row r="287" spans="1:10" ht="12">
      <c r="A287" s="1" t="s">
        <v>41</v>
      </c>
      <c r="B287" s="5">
        <f t="shared" si="42"/>
        <v>40</v>
      </c>
      <c r="C287" s="4">
        <v>0</v>
      </c>
      <c r="G287" s="4">
        <f t="shared" si="45"/>
        <v>0</v>
      </c>
      <c r="I287" s="4">
        <f t="shared" si="43"/>
        <v>820</v>
      </c>
      <c r="J287" s="4">
        <f t="shared" si="44"/>
        <v>0</v>
      </c>
    </row>
    <row r="288" spans="1:10" ht="12">
      <c r="A288" s="1" t="s">
        <v>42</v>
      </c>
      <c r="B288" s="5">
        <f t="shared" si="42"/>
        <v>40</v>
      </c>
      <c r="C288" s="4">
        <v>0</v>
      </c>
      <c r="G288" s="4">
        <f t="shared" si="45"/>
        <v>0</v>
      </c>
      <c r="I288" s="4">
        <f t="shared" si="43"/>
        <v>820</v>
      </c>
      <c r="J288" s="4">
        <f t="shared" si="44"/>
        <v>0</v>
      </c>
    </row>
    <row r="289" spans="1:10" ht="12">
      <c r="A289" s="1" t="s">
        <v>43</v>
      </c>
      <c r="B289" s="5">
        <f t="shared" si="42"/>
        <v>40</v>
      </c>
      <c r="C289" s="4">
        <v>0</v>
      </c>
      <c r="G289" s="4">
        <f t="shared" si="45"/>
        <v>0</v>
      </c>
      <c r="I289" s="4">
        <f t="shared" si="43"/>
        <v>820</v>
      </c>
      <c r="J289" s="4">
        <f t="shared" si="44"/>
        <v>0</v>
      </c>
    </row>
    <row r="290" spans="1:10" ht="12">
      <c r="A290" s="1" t="s">
        <v>44</v>
      </c>
      <c r="B290" s="5">
        <f t="shared" si="42"/>
        <v>30</v>
      </c>
      <c r="C290" s="4">
        <v>0</v>
      </c>
      <c r="F290" s="5">
        <v>90</v>
      </c>
      <c r="G290" s="4">
        <f t="shared" si="45"/>
        <v>0</v>
      </c>
      <c r="I290" s="4">
        <f t="shared" si="43"/>
        <v>465</v>
      </c>
      <c r="J290" s="4">
        <f t="shared" si="44"/>
        <v>0</v>
      </c>
    </row>
    <row r="291" spans="1:10" ht="12">
      <c r="A291" s="1" t="s">
        <v>45</v>
      </c>
      <c r="B291" s="5">
        <f t="shared" si="42"/>
        <v>50</v>
      </c>
      <c r="C291" s="4">
        <v>7000</v>
      </c>
      <c r="F291" s="5">
        <v>6.5</v>
      </c>
      <c r="G291" s="4">
        <f t="shared" si="45"/>
        <v>45500</v>
      </c>
      <c r="H291" s="5">
        <v>30</v>
      </c>
      <c r="I291" s="4">
        <f t="shared" si="43"/>
        <v>1275</v>
      </c>
      <c r="J291" s="4">
        <f t="shared" si="44"/>
        <v>1070.5882352941176</v>
      </c>
    </row>
    <row r="292" spans="1:10" ht="12">
      <c r="A292" s="1" t="s">
        <v>46</v>
      </c>
      <c r="B292" s="5">
        <f t="shared" si="42"/>
        <v>30</v>
      </c>
      <c r="C292" s="4">
        <v>0</v>
      </c>
      <c r="F292" s="5">
        <v>45</v>
      </c>
      <c r="G292" s="4">
        <f t="shared" si="45"/>
        <v>0</v>
      </c>
      <c r="I292" s="4">
        <f t="shared" si="43"/>
        <v>465</v>
      </c>
      <c r="J292" s="4">
        <f t="shared" si="44"/>
        <v>0</v>
      </c>
    </row>
    <row r="293" spans="1:10" ht="12">
      <c r="A293" s="1" t="s">
        <v>47</v>
      </c>
      <c r="B293" s="5">
        <f t="shared" si="42"/>
        <v>60</v>
      </c>
      <c r="F293" s="4">
        <v>1200</v>
      </c>
      <c r="G293" s="5">
        <f>D293*F293</f>
        <v>0</v>
      </c>
      <c r="I293" s="4">
        <f t="shared" si="43"/>
        <v>1830</v>
      </c>
      <c r="J293" s="4">
        <f t="shared" si="44"/>
        <v>0</v>
      </c>
    </row>
    <row r="294" spans="1:10" ht="12">
      <c r="A294" s="1" t="s">
        <v>49</v>
      </c>
      <c r="B294" s="5">
        <f t="shared" si="42"/>
        <v>25</v>
      </c>
      <c r="C294" s="4"/>
      <c r="D294" s="5">
        <v>2</v>
      </c>
      <c r="F294" s="4">
        <v>25000</v>
      </c>
      <c r="G294" s="4">
        <f>D294*F294</f>
        <v>50000</v>
      </c>
      <c r="H294" s="5">
        <v>30</v>
      </c>
      <c r="I294" s="4">
        <f t="shared" si="43"/>
        <v>325</v>
      </c>
      <c r="J294" s="4">
        <f t="shared" si="44"/>
        <v>4615.384615384615</v>
      </c>
    </row>
    <row r="295" spans="1:10" ht="12">
      <c r="A295" s="1" t="s">
        <v>51</v>
      </c>
      <c r="B295" s="5">
        <f t="shared" si="42"/>
        <v>20</v>
      </c>
      <c r="C295" s="4"/>
      <c r="D295" s="5">
        <v>4</v>
      </c>
      <c r="F295" s="4">
        <v>3000</v>
      </c>
      <c r="G295" s="4">
        <f>D295*F295</f>
        <v>12000</v>
      </c>
      <c r="H295" s="5">
        <v>24</v>
      </c>
      <c r="I295" s="4">
        <f t="shared" si="43"/>
        <v>210</v>
      </c>
      <c r="J295" s="4">
        <f t="shared" si="44"/>
        <v>1371.4285714285713</v>
      </c>
    </row>
    <row r="296" spans="1:10" ht="12">
      <c r="A296" s="1" t="s">
        <v>57</v>
      </c>
      <c r="B296" s="5">
        <f t="shared" si="42"/>
        <v>10</v>
      </c>
      <c r="C296" s="4"/>
      <c r="D296" s="5">
        <v>4</v>
      </c>
      <c r="F296" s="4">
        <v>25000</v>
      </c>
      <c r="G296" s="4">
        <f>D296*F296</f>
        <v>100000</v>
      </c>
      <c r="H296" s="5">
        <v>18</v>
      </c>
      <c r="I296" s="4">
        <f t="shared" si="43"/>
        <v>55</v>
      </c>
      <c r="J296" s="4">
        <f t="shared" si="44"/>
        <v>32727.272727272728</v>
      </c>
    </row>
    <row r="297" spans="2:10" ht="12">
      <c r="B297" s="1" t="s">
        <v>0</v>
      </c>
      <c r="G297" s="1" t="s">
        <v>0</v>
      </c>
      <c r="J297" s="3" t="s">
        <v>0</v>
      </c>
    </row>
    <row r="298" spans="1:10" ht="12">
      <c r="A298" s="2" t="s">
        <v>6</v>
      </c>
      <c r="B298" s="1" t="s">
        <v>0</v>
      </c>
      <c r="G298" s="6">
        <f>SUM(G277:G297)</f>
        <v>1014740</v>
      </c>
      <c r="J298" s="6">
        <f>SUM(J277:J297)</f>
        <v>63217.867272130934</v>
      </c>
    </row>
    <row r="299" spans="2:10" ht="12">
      <c r="B299" s="1" t="s">
        <v>0</v>
      </c>
      <c r="J299" s="4"/>
    </row>
    <row r="300" spans="1:10" ht="12">
      <c r="A300" s="1" t="s">
        <v>53</v>
      </c>
      <c r="B300" s="1" t="s">
        <v>0</v>
      </c>
      <c r="J300" s="4"/>
    </row>
    <row r="301" spans="2:10" ht="12">
      <c r="B301" s="1" t="s">
        <v>0</v>
      </c>
      <c r="J301" s="4"/>
    </row>
    <row r="302" spans="1:10" ht="12">
      <c r="A302" s="1" t="s">
        <v>75</v>
      </c>
      <c r="C302" s="4"/>
      <c r="J302" s="4"/>
    </row>
    <row r="303" spans="2:10" ht="12">
      <c r="B303" s="1" t="s">
        <v>0</v>
      </c>
      <c r="C303" s="4"/>
      <c r="J303" s="4"/>
    </row>
    <row r="304" spans="1:10" ht="12">
      <c r="A304" s="1" t="s">
        <v>29</v>
      </c>
      <c r="B304" s="5">
        <f aca="true" t="shared" si="46" ref="B304:B321">VLOOKUP(A304,$P$13:$Q$49,2)</f>
        <v>40</v>
      </c>
      <c r="C304" s="4">
        <v>0</v>
      </c>
      <c r="G304" s="4">
        <f>F304*C304</f>
        <v>0</v>
      </c>
      <c r="I304" s="4">
        <f aca="true" t="shared" si="47" ref="I304:I321">VLOOKUP(B304,$M$13:$N$79,2)</f>
        <v>820</v>
      </c>
      <c r="J304" s="4">
        <f aca="true" t="shared" si="48" ref="J304:J321">G304*H304/I304</f>
        <v>0</v>
      </c>
    </row>
    <row r="305" spans="1:10" ht="12">
      <c r="A305" s="1" t="s">
        <v>31</v>
      </c>
      <c r="B305" s="5">
        <f t="shared" si="46"/>
        <v>20</v>
      </c>
      <c r="C305" s="4">
        <v>0</v>
      </c>
      <c r="G305" s="4">
        <f>F305*C305</f>
        <v>0</v>
      </c>
      <c r="I305" s="4">
        <f t="shared" si="47"/>
        <v>210</v>
      </c>
      <c r="J305" s="4">
        <f t="shared" si="48"/>
        <v>0</v>
      </c>
    </row>
    <row r="306" spans="1:10" ht="12">
      <c r="A306" s="1" t="s">
        <v>33</v>
      </c>
      <c r="B306" s="5">
        <f t="shared" si="46"/>
        <v>60</v>
      </c>
      <c r="C306" s="4">
        <v>3500</v>
      </c>
      <c r="E306" s="5">
        <v>6</v>
      </c>
      <c r="F306" s="5">
        <v>60</v>
      </c>
      <c r="G306" s="4">
        <f>F306*C306</f>
        <v>210000</v>
      </c>
      <c r="H306" s="5">
        <v>22</v>
      </c>
      <c r="I306" s="4">
        <f t="shared" si="47"/>
        <v>1830</v>
      </c>
      <c r="J306" s="4">
        <f t="shared" si="48"/>
        <v>2524.590163934426</v>
      </c>
    </row>
    <row r="307" spans="1:10" ht="12">
      <c r="A307" s="1" t="s">
        <v>34</v>
      </c>
      <c r="B307" s="5">
        <f t="shared" si="46"/>
        <v>60</v>
      </c>
      <c r="C307" s="4">
        <v>4440</v>
      </c>
      <c r="E307" s="5">
        <v>3</v>
      </c>
      <c r="F307" s="5">
        <v>65</v>
      </c>
      <c r="G307" s="4">
        <f>F307*C307</f>
        <v>288600</v>
      </c>
      <c r="H307" s="5">
        <v>22</v>
      </c>
      <c r="I307" s="4">
        <f t="shared" si="47"/>
        <v>1830</v>
      </c>
      <c r="J307" s="4">
        <f t="shared" si="48"/>
        <v>3469.5081967213114</v>
      </c>
    </row>
    <row r="308" spans="1:10" ht="12">
      <c r="A308" s="1" t="s">
        <v>35</v>
      </c>
      <c r="B308" s="5">
        <f t="shared" si="46"/>
        <v>60</v>
      </c>
      <c r="F308" s="4">
        <v>1200</v>
      </c>
      <c r="G308" s="5">
        <f>D308*F308</f>
        <v>0</v>
      </c>
      <c r="I308" s="4">
        <f t="shared" si="47"/>
        <v>1830</v>
      </c>
      <c r="J308" s="4">
        <f t="shared" si="48"/>
        <v>0</v>
      </c>
    </row>
    <row r="309" spans="1:10" ht="12">
      <c r="A309" s="1" t="s">
        <v>36</v>
      </c>
      <c r="B309" s="5">
        <f t="shared" si="46"/>
        <v>60</v>
      </c>
      <c r="C309" s="4">
        <v>2220</v>
      </c>
      <c r="E309" s="5">
        <v>8</v>
      </c>
      <c r="F309" s="5">
        <v>100</v>
      </c>
      <c r="G309" s="4">
        <f aca="true" t="shared" si="49" ref="G309:G319">F309*C309</f>
        <v>222000</v>
      </c>
      <c r="H309" s="5">
        <v>22</v>
      </c>
      <c r="I309" s="4">
        <f t="shared" si="47"/>
        <v>1830</v>
      </c>
      <c r="J309" s="4">
        <f t="shared" si="48"/>
        <v>2668.8524590163934</v>
      </c>
    </row>
    <row r="310" spans="1:10" ht="12">
      <c r="A310" s="1" t="s">
        <v>37</v>
      </c>
      <c r="B310" s="5">
        <f t="shared" si="46"/>
        <v>40</v>
      </c>
      <c r="C310" s="4">
        <v>3750</v>
      </c>
      <c r="E310" s="5">
        <v>12</v>
      </c>
      <c r="F310" s="5">
        <v>80</v>
      </c>
      <c r="G310" s="4">
        <f t="shared" si="49"/>
        <v>300000</v>
      </c>
      <c r="H310" s="5">
        <v>22</v>
      </c>
      <c r="I310" s="4">
        <f t="shared" si="47"/>
        <v>820</v>
      </c>
      <c r="J310" s="4">
        <f t="shared" si="48"/>
        <v>8048.780487804878</v>
      </c>
    </row>
    <row r="311" spans="1:10" ht="12">
      <c r="A311" s="1" t="s">
        <v>38</v>
      </c>
      <c r="B311" s="5">
        <f t="shared" si="46"/>
        <v>30</v>
      </c>
      <c r="C311" s="4">
        <v>2280</v>
      </c>
      <c r="E311" s="5">
        <v>2.8</v>
      </c>
      <c r="F311" s="5">
        <v>84</v>
      </c>
      <c r="G311" s="4">
        <f t="shared" si="49"/>
        <v>191520</v>
      </c>
      <c r="H311" s="5">
        <v>22</v>
      </c>
      <c r="I311" s="4">
        <f t="shared" si="47"/>
        <v>465</v>
      </c>
      <c r="J311" s="4">
        <f t="shared" si="48"/>
        <v>9061.161290322581</v>
      </c>
    </row>
    <row r="312" spans="1:10" ht="12">
      <c r="A312" s="1" t="s">
        <v>39</v>
      </c>
      <c r="B312" s="5">
        <f t="shared" si="46"/>
        <v>35</v>
      </c>
      <c r="C312" s="4">
        <v>0</v>
      </c>
      <c r="G312" s="4">
        <f t="shared" si="49"/>
        <v>0</v>
      </c>
      <c r="I312" s="4">
        <f t="shared" si="47"/>
        <v>630</v>
      </c>
      <c r="J312" s="4">
        <f t="shared" si="48"/>
        <v>0</v>
      </c>
    </row>
    <row r="313" spans="1:10" ht="12">
      <c r="A313" s="1" t="s">
        <v>40</v>
      </c>
      <c r="B313" s="5">
        <f t="shared" si="46"/>
        <v>40</v>
      </c>
      <c r="C313" s="4">
        <v>2000</v>
      </c>
      <c r="E313" s="5">
        <v>5.5</v>
      </c>
      <c r="F313" s="5">
        <v>127.5</v>
      </c>
      <c r="G313" s="4">
        <f t="shared" si="49"/>
        <v>255000</v>
      </c>
      <c r="H313" s="5">
        <v>16</v>
      </c>
      <c r="I313" s="4">
        <f t="shared" si="47"/>
        <v>820</v>
      </c>
      <c r="J313" s="4">
        <f t="shared" si="48"/>
        <v>4975.609756097561</v>
      </c>
    </row>
    <row r="314" spans="1:10" ht="12">
      <c r="A314" s="1" t="s">
        <v>41</v>
      </c>
      <c r="B314" s="5">
        <f t="shared" si="46"/>
        <v>40</v>
      </c>
      <c r="C314" s="4">
        <v>2000</v>
      </c>
      <c r="E314" s="5">
        <v>5.5</v>
      </c>
      <c r="F314" s="5">
        <v>170</v>
      </c>
      <c r="G314" s="4">
        <f t="shared" si="49"/>
        <v>340000</v>
      </c>
      <c r="H314" s="5">
        <v>16</v>
      </c>
      <c r="I314" s="4">
        <f t="shared" si="47"/>
        <v>820</v>
      </c>
      <c r="J314" s="4">
        <f t="shared" si="48"/>
        <v>6634.1463414634145</v>
      </c>
    </row>
    <row r="315" spans="1:10" ht="12">
      <c r="A315" s="1" t="s">
        <v>42</v>
      </c>
      <c r="B315" s="5">
        <f t="shared" si="46"/>
        <v>40</v>
      </c>
      <c r="C315" s="4">
        <v>0</v>
      </c>
      <c r="G315" s="4">
        <f t="shared" si="49"/>
        <v>0</v>
      </c>
      <c r="I315" s="4">
        <f t="shared" si="47"/>
        <v>820</v>
      </c>
      <c r="J315" s="4">
        <f t="shared" si="48"/>
        <v>0</v>
      </c>
    </row>
    <row r="316" spans="1:10" ht="12">
      <c r="A316" s="1" t="s">
        <v>43</v>
      </c>
      <c r="B316" s="5">
        <f t="shared" si="46"/>
        <v>40</v>
      </c>
      <c r="C316" s="4">
        <v>0</v>
      </c>
      <c r="G316" s="4">
        <f t="shared" si="49"/>
        <v>0</v>
      </c>
      <c r="I316" s="4">
        <f t="shared" si="47"/>
        <v>820</v>
      </c>
      <c r="J316" s="4">
        <f t="shared" si="48"/>
        <v>0</v>
      </c>
    </row>
    <row r="317" spans="1:10" ht="12">
      <c r="A317" s="1" t="s">
        <v>44</v>
      </c>
      <c r="B317" s="5">
        <f t="shared" si="46"/>
        <v>30</v>
      </c>
      <c r="C317" s="4">
        <v>10440</v>
      </c>
      <c r="F317" s="5">
        <v>90</v>
      </c>
      <c r="G317" s="4">
        <f t="shared" si="49"/>
        <v>939600</v>
      </c>
      <c r="H317" s="5">
        <v>22</v>
      </c>
      <c r="I317" s="4">
        <f t="shared" si="47"/>
        <v>465</v>
      </c>
      <c r="J317" s="4">
        <f t="shared" si="48"/>
        <v>44454.1935483871</v>
      </c>
    </row>
    <row r="318" spans="1:10" ht="12">
      <c r="A318" s="1" t="s">
        <v>45</v>
      </c>
      <c r="B318" s="5">
        <f t="shared" si="46"/>
        <v>50</v>
      </c>
      <c r="G318" s="4">
        <f t="shared" si="49"/>
        <v>0</v>
      </c>
      <c r="I318" s="4">
        <f t="shared" si="47"/>
        <v>1275</v>
      </c>
      <c r="J318" s="4">
        <f t="shared" si="48"/>
        <v>0</v>
      </c>
    </row>
    <row r="319" spans="1:10" ht="12">
      <c r="A319" s="1" t="s">
        <v>46</v>
      </c>
      <c r="B319" s="5">
        <f t="shared" si="46"/>
        <v>30</v>
      </c>
      <c r="C319" s="4">
        <v>4000</v>
      </c>
      <c r="D319" s="1" t="s">
        <v>0</v>
      </c>
      <c r="E319" s="1" t="s">
        <v>0</v>
      </c>
      <c r="F319" s="5">
        <v>45</v>
      </c>
      <c r="G319" s="4">
        <f t="shared" si="49"/>
        <v>180000</v>
      </c>
      <c r="H319" s="5">
        <v>7</v>
      </c>
      <c r="I319" s="4">
        <f t="shared" si="47"/>
        <v>465</v>
      </c>
      <c r="J319" s="4">
        <f t="shared" si="48"/>
        <v>2709.6774193548385</v>
      </c>
    </row>
    <row r="320" spans="1:10" ht="12">
      <c r="A320" s="1" t="s">
        <v>47</v>
      </c>
      <c r="B320" s="5">
        <f t="shared" si="46"/>
        <v>60</v>
      </c>
      <c r="D320" s="5">
        <v>24</v>
      </c>
      <c r="F320" s="4">
        <v>2000</v>
      </c>
      <c r="G320" s="4">
        <f>D320*F320</f>
        <v>48000</v>
      </c>
      <c r="H320" s="5">
        <v>7</v>
      </c>
      <c r="I320" s="4">
        <f t="shared" si="47"/>
        <v>1830</v>
      </c>
      <c r="J320" s="4">
        <f t="shared" si="48"/>
        <v>183.60655737704917</v>
      </c>
    </row>
    <row r="321" spans="1:10" ht="12">
      <c r="A321" s="1" t="s">
        <v>49</v>
      </c>
      <c r="B321" s="5">
        <f t="shared" si="46"/>
        <v>25</v>
      </c>
      <c r="I321" s="4">
        <f t="shared" si="47"/>
        <v>325</v>
      </c>
      <c r="J321" s="4">
        <f t="shared" si="48"/>
        <v>0</v>
      </c>
    </row>
    <row r="322" spans="1:10" ht="12">
      <c r="A322" s="1" t="s">
        <v>0</v>
      </c>
      <c r="B322" s="1" t="s">
        <v>0</v>
      </c>
      <c r="C322" s="4"/>
      <c r="G322" s="1" t="s">
        <v>0</v>
      </c>
      <c r="J322" s="3" t="s">
        <v>0</v>
      </c>
    </row>
    <row r="323" spans="1:10" ht="12">
      <c r="A323" s="2" t="s">
        <v>6</v>
      </c>
      <c r="B323" s="1" t="s">
        <v>0</v>
      </c>
      <c r="C323" s="4"/>
      <c r="G323" s="6">
        <f>SUM(G304:G322)</f>
        <v>2974720</v>
      </c>
      <c r="J323" s="6">
        <f>SUM(J304:J322)</f>
        <v>84730.12622047955</v>
      </c>
    </row>
    <row r="324" spans="2:10" ht="12">
      <c r="B324" s="1" t="s">
        <v>0</v>
      </c>
      <c r="C324" s="4"/>
      <c r="J324" s="4"/>
    </row>
    <row r="325" spans="1:10" ht="12">
      <c r="A325" s="1" t="s">
        <v>53</v>
      </c>
      <c r="B325" s="1" t="s">
        <v>0</v>
      </c>
      <c r="J325" s="4"/>
    </row>
    <row r="326" spans="2:10" ht="12">
      <c r="B326" s="1" t="s">
        <v>0</v>
      </c>
      <c r="C326" s="4"/>
      <c r="J326" s="4"/>
    </row>
    <row r="327" spans="1:10" ht="12">
      <c r="A327" s="1" t="s">
        <v>76</v>
      </c>
      <c r="C327" s="4"/>
      <c r="J327" s="4"/>
    </row>
    <row r="328" spans="2:10" ht="12">
      <c r="B328" s="1" t="s">
        <v>0</v>
      </c>
      <c r="C328" s="4"/>
      <c r="J328" s="4"/>
    </row>
    <row r="329" spans="1:10" ht="12">
      <c r="A329" s="1" t="s">
        <v>29</v>
      </c>
      <c r="B329" s="5">
        <f aca="true" t="shared" si="50" ref="B329:B346">VLOOKUP(A329,$P$13:$Q$49,2)</f>
        <v>40</v>
      </c>
      <c r="C329" s="4">
        <v>4697</v>
      </c>
      <c r="E329" s="5">
        <v>27</v>
      </c>
      <c r="F329" s="5">
        <v>77.5</v>
      </c>
      <c r="G329" s="4">
        <f>F329*C329</f>
        <v>364017.5</v>
      </c>
      <c r="H329" s="5">
        <v>23</v>
      </c>
      <c r="I329" s="4">
        <f aca="true" t="shared" si="51" ref="I329:I346">VLOOKUP(B329,$M$13:$N$79,2)</f>
        <v>820</v>
      </c>
      <c r="J329" s="4">
        <f aca="true" t="shared" si="52" ref="J329:J346">G329*H329/I329</f>
        <v>10210.246951219513</v>
      </c>
    </row>
    <row r="330" spans="1:10" ht="12">
      <c r="A330" s="1" t="s">
        <v>31</v>
      </c>
      <c r="B330" s="5">
        <f t="shared" si="50"/>
        <v>20</v>
      </c>
      <c r="C330" s="4">
        <v>0</v>
      </c>
      <c r="G330" s="4">
        <f>F330*C330</f>
        <v>0</v>
      </c>
      <c r="I330" s="4">
        <f t="shared" si="51"/>
        <v>210</v>
      </c>
      <c r="J330" s="4">
        <f t="shared" si="52"/>
        <v>0</v>
      </c>
    </row>
    <row r="331" spans="1:10" ht="12">
      <c r="A331" s="1" t="s">
        <v>33</v>
      </c>
      <c r="B331" s="5">
        <f t="shared" si="50"/>
        <v>60</v>
      </c>
      <c r="C331" s="4">
        <v>2100</v>
      </c>
      <c r="E331" s="5">
        <v>4</v>
      </c>
      <c r="F331" s="5">
        <v>55</v>
      </c>
      <c r="G331" s="4">
        <f>F331*C331</f>
        <v>115500</v>
      </c>
      <c r="H331" s="5">
        <v>23</v>
      </c>
      <c r="I331" s="4">
        <f t="shared" si="51"/>
        <v>1830</v>
      </c>
      <c r="J331" s="4">
        <f t="shared" si="52"/>
        <v>1451.639344262295</v>
      </c>
    </row>
    <row r="332" spans="1:10" ht="12">
      <c r="A332" s="1" t="s">
        <v>34</v>
      </c>
      <c r="B332" s="5">
        <f t="shared" si="50"/>
        <v>60</v>
      </c>
      <c r="C332" s="4">
        <v>3766</v>
      </c>
      <c r="E332" s="5">
        <v>8</v>
      </c>
      <c r="F332" s="5">
        <v>80</v>
      </c>
      <c r="G332" s="4">
        <f>F332*C332</f>
        <v>301280</v>
      </c>
      <c r="H332" s="5">
        <v>23</v>
      </c>
      <c r="I332" s="4">
        <f t="shared" si="51"/>
        <v>1830</v>
      </c>
      <c r="J332" s="4">
        <f t="shared" si="52"/>
        <v>3786.5792349726776</v>
      </c>
    </row>
    <row r="333" spans="1:10" ht="12">
      <c r="A333" s="1" t="s">
        <v>35</v>
      </c>
      <c r="B333" s="5">
        <f t="shared" si="50"/>
        <v>60</v>
      </c>
      <c r="D333" s="5">
        <v>0</v>
      </c>
      <c r="F333" s="4">
        <v>1200</v>
      </c>
      <c r="G333" s="5">
        <f>D333*F333</f>
        <v>0</v>
      </c>
      <c r="I333" s="4">
        <f t="shared" si="51"/>
        <v>1830</v>
      </c>
      <c r="J333" s="4">
        <f t="shared" si="52"/>
        <v>0</v>
      </c>
    </row>
    <row r="334" spans="1:10" ht="12">
      <c r="A334" s="1" t="s">
        <v>36</v>
      </c>
      <c r="B334" s="5">
        <f t="shared" si="50"/>
        <v>60</v>
      </c>
      <c r="C334" s="4">
        <v>5016</v>
      </c>
      <c r="E334" s="5">
        <v>8</v>
      </c>
      <c r="F334" s="5">
        <v>100</v>
      </c>
      <c r="G334" s="4">
        <f aca="true" t="shared" si="53" ref="G334:G344">F334*C334</f>
        <v>501600</v>
      </c>
      <c r="H334" s="5">
        <v>23</v>
      </c>
      <c r="I334" s="4">
        <f t="shared" si="51"/>
        <v>1830</v>
      </c>
      <c r="J334" s="4">
        <f t="shared" si="52"/>
        <v>6304.262295081967</v>
      </c>
    </row>
    <row r="335" spans="1:10" ht="12">
      <c r="A335" s="1" t="s">
        <v>37</v>
      </c>
      <c r="B335" s="5">
        <f t="shared" si="50"/>
        <v>40</v>
      </c>
      <c r="C335" s="4">
        <v>4350</v>
      </c>
      <c r="E335" s="5">
        <v>8</v>
      </c>
      <c r="F335" s="5">
        <v>60</v>
      </c>
      <c r="G335" s="4">
        <f t="shared" si="53"/>
        <v>261000</v>
      </c>
      <c r="H335" s="5">
        <v>23</v>
      </c>
      <c r="I335" s="4">
        <f t="shared" si="51"/>
        <v>820</v>
      </c>
      <c r="J335" s="4">
        <f t="shared" si="52"/>
        <v>7320.731707317073</v>
      </c>
    </row>
    <row r="336" spans="1:10" ht="12">
      <c r="A336" s="1" t="s">
        <v>38</v>
      </c>
      <c r="B336" s="5">
        <f t="shared" si="50"/>
        <v>30</v>
      </c>
      <c r="C336" s="4">
        <v>200</v>
      </c>
      <c r="E336" s="5">
        <v>4</v>
      </c>
      <c r="F336" s="5">
        <v>90</v>
      </c>
      <c r="G336" s="4">
        <f t="shared" si="53"/>
        <v>18000</v>
      </c>
      <c r="H336" s="5">
        <v>23</v>
      </c>
      <c r="I336" s="4">
        <f t="shared" si="51"/>
        <v>465</v>
      </c>
      <c r="J336" s="4">
        <f t="shared" si="52"/>
        <v>890.3225806451613</v>
      </c>
    </row>
    <row r="337" spans="1:10" ht="12">
      <c r="A337" s="1" t="s">
        <v>39</v>
      </c>
      <c r="B337" s="5">
        <f t="shared" si="50"/>
        <v>35</v>
      </c>
      <c r="C337" s="4">
        <v>0</v>
      </c>
      <c r="G337" s="4">
        <f t="shared" si="53"/>
        <v>0</v>
      </c>
      <c r="I337" s="4">
        <f t="shared" si="51"/>
        <v>630</v>
      </c>
      <c r="J337" s="4">
        <f t="shared" si="52"/>
        <v>0</v>
      </c>
    </row>
    <row r="338" spans="1:10" ht="12">
      <c r="A338" s="1" t="s">
        <v>40</v>
      </c>
      <c r="B338" s="5">
        <f t="shared" si="50"/>
        <v>40</v>
      </c>
      <c r="C338" s="4">
        <v>1850</v>
      </c>
      <c r="E338" s="5">
        <v>10</v>
      </c>
      <c r="F338" s="5">
        <v>170</v>
      </c>
      <c r="G338" s="4">
        <f t="shared" si="53"/>
        <v>314500</v>
      </c>
      <c r="H338" s="5">
        <v>23</v>
      </c>
      <c r="I338" s="4">
        <f t="shared" si="51"/>
        <v>820</v>
      </c>
      <c r="J338" s="4">
        <f t="shared" si="52"/>
        <v>8821.341463414634</v>
      </c>
    </row>
    <row r="339" spans="1:10" ht="12">
      <c r="A339" s="1" t="s">
        <v>41</v>
      </c>
      <c r="B339" s="5">
        <f t="shared" si="50"/>
        <v>40</v>
      </c>
      <c r="C339" s="4">
        <v>1850</v>
      </c>
      <c r="E339" s="5">
        <v>8</v>
      </c>
      <c r="F339" s="5">
        <v>180</v>
      </c>
      <c r="G339" s="4">
        <f t="shared" si="53"/>
        <v>333000</v>
      </c>
      <c r="H339" s="5">
        <v>23</v>
      </c>
      <c r="I339" s="4">
        <f t="shared" si="51"/>
        <v>820</v>
      </c>
      <c r="J339" s="4">
        <f t="shared" si="52"/>
        <v>9340.243902439024</v>
      </c>
    </row>
    <row r="340" spans="1:10" ht="12">
      <c r="A340" s="1" t="s">
        <v>42</v>
      </c>
      <c r="B340" s="5">
        <f t="shared" si="50"/>
        <v>40</v>
      </c>
      <c r="C340" s="4">
        <v>0</v>
      </c>
      <c r="G340" s="4">
        <f t="shared" si="53"/>
        <v>0</v>
      </c>
      <c r="I340" s="4">
        <f t="shared" si="51"/>
        <v>820</v>
      </c>
      <c r="J340" s="4">
        <f t="shared" si="52"/>
        <v>0</v>
      </c>
    </row>
    <row r="341" spans="1:10" ht="12">
      <c r="A341" s="1" t="s">
        <v>43</v>
      </c>
      <c r="B341" s="5">
        <f t="shared" si="50"/>
        <v>40</v>
      </c>
      <c r="C341" s="4">
        <v>2000</v>
      </c>
      <c r="E341" s="5">
        <v>0.25</v>
      </c>
      <c r="F341" s="5">
        <v>20</v>
      </c>
      <c r="G341" s="4">
        <f t="shared" si="53"/>
        <v>40000</v>
      </c>
      <c r="H341" s="5">
        <v>23</v>
      </c>
      <c r="I341" s="4">
        <f t="shared" si="51"/>
        <v>820</v>
      </c>
      <c r="J341" s="4">
        <f t="shared" si="52"/>
        <v>1121.9512195121952</v>
      </c>
    </row>
    <row r="342" spans="1:10" ht="12">
      <c r="A342" s="1" t="s">
        <v>44</v>
      </c>
      <c r="B342" s="5">
        <f t="shared" si="50"/>
        <v>30</v>
      </c>
      <c r="C342" s="4">
        <v>7666</v>
      </c>
      <c r="F342" s="5">
        <v>90</v>
      </c>
      <c r="G342" s="4">
        <f t="shared" si="53"/>
        <v>689940</v>
      </c>
      <c r="H342" s="5">
        <v>23</v>
      </c>
      <c r="I342" s="4">
        <f t="shared" si="51"/>
        <v>465</v>
      </c>
      <c r="J342" s="4">
        <f t="shared" si="52"/>
        <v>34126.06451612903</v>
      </c>
    </row>
    <row r="343" spans="1:10" ht="12">
      <c r="A343" s="1" t="s">
        <v>45</v>
      </c>
      <c r="B343" s="5">
        <f t="shared" si="50"/>
        <v>50</v>
      </c>
      <c r="C343" s="5">
        <v>0</v>
      </c>
      <c r="F343" s="5">
        <v>6.5</v>
      </c>
      <c r="G343" s="4">
        <f t="shared" si="53"/>
        <v>0</v>
      </c>
      <c r="I343" s="4">
        <f t="shared" si="51"/>
        <v>1275</v>
      </c>
      <c r="J343" s="4">
        <f t="shared" si="52"/>
        <v>0</v>
      </c>
    </row>
    <row r="344" spans="1:10" ht="12">
      <c r="A344" s="1" t="s">
        <v>46</v>
      </c>
      <c r="B344" s="5">
        <f t="shared" si="50"/>
        <v>30</v>
      </c>
      <c r="C344" s="4">
        <v>5896</v>
      </c>
      <c r="F344" s="5">
        <v>45</v>
      </c>
      <c r="G344" s="4">
        <f t="shared" si="53"/>
        <v>265320</v>
      </c>
      <c r="H344" s="5">
        <v>23</v>
      </c>
      <c r="I344" s="4">
        <f t="shared" si="51"/>
        <v>465</v>
      </c>
      <c r="J344" s="4">
        <f t="shared" si="52"/>
        <v>13123.354838709678</v>
      </c>
    </row>
    <row r="345" spans="1:10" ht="12">
      <c r="A345" s="1" t="s">
        <v>47</v>
      </c>
      <c r="B345" s="5">
        <f t="shared" si="50"/>
        <v>60</v>
      </c>
      <c r="D345" s="5">
        <v>21</v>
      </c>
      <c r="F345" s="4">
        <v>1200</v>
      </c>
      <c r="G345" s="4">
        <f>D345*F345</f>
        <v>25200</v>
      </c>
      <c r="H345" s="5">
        <v>23</v>
      </c>
      <c r="I345" s="4">
        <f t="shared" si="51"/>
        <v>1830</v>
      </c>
      <c r="J345" s="4">
        <f t="shared" si="52"/>
        <v>316.72131147540983</v>
      </c>
    </row>
    <row r="346" spans="1:10" ht="12">
      <c r="A346" s="1" t="s">
        <v>49</v>
      </c>
      <c r="B346" s="5">
        <f t="shared" si="50"/>
        <v>25</v>
      </c>
      <c r="G346" s="4">
        <f>F346*C346</f>
        <v>0</v>
      </c>
      <c r="I346" s="4">
        <f t="shared" si="51"/>
        <v>325</v>
      </c>
      <c r="J346" s="4">
        <f t="shared" si="52"/>
        <v>0</v>
      </c>
    </row>
    <row r="347" spans="1:10" ht="12">
      <c r="A347" s="1" t="s">
        <v>0</v>
      </c>
      <c r="B347" s="1" t="s">
        <v>0</v>
      </c>
      <c r="C347" s="4"/>
      <c r="G347" s="1" t="s">
        <v>0</v>
      </c>
      <c r="J347" s="3" t="s">
        <v>0</v>
      </c>
    </row>
    <row r="348" spans="1:10" ht="12">
      <c r="A348" s="2" t="s">
        <v>6</v>
      </c>
      <c r="B348" s="1" t="s">
        <v>0</v>
      </c>
      <c r="C348" s="4"/>
      <c r="G348" s="6">
        <f>SUM(G329:G347)</f>
        <v>3229357.5</v>
      </c>
      <c r="J348" s="6">
        <f>SUM(J329:J347)</f>
        <v>96813.45936517866</v>
      </c>
    </row>
    <row r="349" spans="2:10" ht="12">
      <c r="B349" s="1" t="s">
        <v>0</v>
      </c>
      <c r="C349" s="4"/>
      <c r="J349" s="4"/>
    </row>
    <row r="350" spans="1:10" ht="12">
      <c r="A350" s="1" t="s">
        <v>53</v>
      </c>
      <c r="B350" s="1" t="s">
        <v>0</v>
      </c>
      <c r="J350" s="4"/>
    </row>
    <row r="351" spans="2:10" ht="12">
      <c r="B351" s="1" t="s">
        <v>0</v>
      </c>
      <c r="C351" s="4"/>
      <c r="J351" s="4"/>
    </row>
    <row r="352" spans="1:10" ht="12">
      <c r="A352" s="1" t="s">
        <v>77</v>
      </c>
      <c r="B352" s="1" t="s">
        <v>0</v>
      </c>
      <c r="C352" s="4"/>
      <c r="J352" s="4"/>
    </row>
    <row r="353" spans="2:10" ht="12">
      <c r="B353" s="1" t="s">
        <v>0</v>
      </c>
      <c r="C353" s="4"/>
      <c r="J353" s="4"/>
    </row>
    <row r="354" spans="2:10" ht="12">
      <c r="B354" s="1" t="s">
        <v>0</v>
      </c>
      <c r="C354" s="4"/>
      <c r="J354" s="4"/>
    </row>
    <row r="355" spans="1:10" ht="12">
      <c r="A355" s="1" t="s">
        <v>29</v>
      </c>
      <c r="B355" s="5">
        <f aca="true" t="shared" si="54" ref="B355:B373">VLOOKUP(A355,$P$13:$Q$49,2)</f>
        <v>40</v>
      </c>
      <c r="C355" s="4">
        <v>0</v>
      </c>
      <c r="G355" s="4">
        <f>F355*C355</f>
        <v>0</v>
      </c>
      <c r="I355" s="4">
        <f aca="true" t="shared" si="55" ref="I355:I373">VLOOKUP(B355,$M$13:$N$79,2)</f>
        <v>820</v>
      </c>
      <c r="J355" s="4">
        <f aca="true" t="shared" si="56" ref="J355:J373">G355*H355/I355</f>
        <v>0</v>
      </c>
    </row>
    <row r="356" spans="1:10" ht="12">
      <c r="A356" s="1" t="s">
        <v>31</v>
      </c>
      <c r="B356" s="5">
        <f t="shared" si="54"/>
        <v>20</v>
      </c>
      <c r="C356" s="4">
        <v>0</v>
      </c>
      <c r="G356" s="4">
        <f>F356*C356</f>
        <v>0</v>
      </c>
      <c r="I356" s="4">
        <f t="shared" si="55"/>
        <v>210</v>
      </c>
      <c r="J356" s="4">
        <f t="shared" si="56"/>
        <v>0</v>
      </c>
    </row>
    <row r="357" spans="1:10" ht="12">
      <c r="A357" s="1" t="s">
        <v>33</v>
      </c>
      <c r="B357" s="5">
        <f t="shared" si="54"/>
        <v>60</v>
      </c>
      <c r="C357" s="4">
        <v>900</v>
      </c>
      <c r="E357" s="5">
        <v>4</v>
      </c>
      <c r="F357" s="5">
        <v>55</v>
      </c>
      <c r="G357" s="4">
        <f>F357*C357</f>
        <v>49500</v>
      </c>
      <c r="H357" s="5">
        <v>4</v>
      </c>
      <c r="I357" s="4">
        <f t="shared" si="55"/>
        <v>1830</v>
      </c>
      <c r="J357" s="4">
        <f t="shared" si="56"/>
        <v>108.19672131147541</v>
      </c>
    </row>
    <row r="358" spans="1:10" ht="12">
      <c r="A358" s="1" t="s">
        <v>34</v>
      </c>
      <c r="B358" s="5">
        <f t="shared" si="54"/>
        <v>60</v>
      </c>
      <c r="C358" s="4">
        <v>0</v>
      </c>
      <c r="G358" s="4">
        <f>F358*C358</f>
        <v>0</v>
      </c>
      <c r="I358" s="4">
        <f t="shared" si="55"/>
        <v>1830</v>
      </c>
      <c r="J358" s="4">
        <f t="shared" si="56"/>
        <v>0</v>
      </c>
    </row>
    <row r="359" spans="1:10" ht="12">
      <c r="A359" s="1" t="s">
        <v>35</v>
      </c>
      <c r="B359" s="5">
        <f t="shared" si="54"/>
        <v>60</v>
      </c>
      <c r="F359" s="4">
        <v>1200</v>
      </c>
      <c r="G359" s="5">
        <f>D359*F359</f>
        <v>0</v>
      </c>
      <c r="I359" s="4">
        <f t="shared" si="55"/>
        <v>1830</v>
      </c>
      <c r="J359" s="4">
        <f t="shared" si="56"/>
        <v>0</v>
      </c>
    </row>
    <row r="360" spans="1:10" ht="12">
      <c r="A360" s="1" t="s">
        <v>36</v>
      </c>
      <c r="B360" s="5">
        <f t="shared" si="54"/>
        <v>60</v>
      </c>
      <c r="C360" s="4">
        <v>1500</v>
      </c>
      <c r="E360" s="5">
        <v>6</v>
      </c>
      <c r="F360" s="5">
        <v>90</v>
      </c>
      <c r="G360" s="4">
        <f aca="true" t="shared" si="57" ref="G360:G370">F360*C360</f>
        <v>135000</v>
      </c>
      <c r="H360" s="5">
        <v>4</v>
      </c>
      <c r="I360" s="4">
        <f t="shared" si="55"/>
        <v>1830</v>
      </c>
      <c r="J360" s="4">
        <f t="shared" si="56"/>
        <v>295.08196721311475</v>
      </c>
    </row>
    <row r="361" spans="1:10" ht="12">
      <c r="A361" s="1" t="s">
        <v>37</v>
      </c>
      <c r="B361" s="5">
        <f t="shared" si="54"/>
        <v>40</v>
      </c>
      <c r="C361" s="4">
        <v>950</v>
      </c>
      <c r="E361" s="5">
        <v>10</v>
      </c>
      <c r="F361" s="5">
        <v>65</v>
      </c>
      <c r="G361" s="4">
        <f t="shared" si="57"/>
        <v>61750</v>
      </c>
      <c r="H361" s="5">
        <v>4</v>
      </c>
      <c r="I361" s="4">
        <f t="shared" si="55"/>
        <v>820</v>
      </c>
      <c r="J361" s="4">
        <f t="shared" si="56"/>
        <v>301.219512195122</v>
      </c>
    </row>
    <row r="362" spans="1:10" ht="12">
      <c r="A362" s="1" t="s">
        <v>38</v>
      </c>
      <c r="B362" s="5">
        <f t="shared" si="54"/>
        <v>30</v>
      </c>
      <c r="C362" s="4">
        <v>675</v>
      </c>
      <c r="E362" s="5">
        <v>3</v>
      </c>
      <c r="F362" s="5">
        <v>85</v>
      </c>
      <c r="G362" s="4">
        <f t="shared" si="57"/>
        <v>57375</v>
      </c>
      <c r="H362" s="5">
        <v>4</v>
      </c>
      <c r="I362" s="4">
        <f t="shared" si="55"/>
        <v>465</v>
      </c>
      <c r="J362" s="4">
        <f t="shared" si="56"/>
        <v>493.5483870967742</v>
      </c>
    </row>
    <row r="363" spans="1:10" ht="12">
      <c r="A363" s="1" t="s">
        <v>39</v>
      </c>
      <c r="B363" s="5">
        <f t="shared" si="54"/>
        <v>35</v>
      </c>
      <c r="C363" s="4">
        <v>0</v>
      </c>
      <c r="G363" s="4">
        <f t="shared" si="57"/>
        <v>0</v>
      </c>
      <c r="I363" s="4">
        <f t="shared" si="55"/>
        <v>630</v>
      </c>
      <c r="J363" s="4">
        <f t="shared" si="56"/>
        <v>0</v>
      </c>
    </row>
    <row r="364" spans="1:10" ht="12">
      <c r="A364" s="1" t="s">
        <v>40</v>
      </c>
      <c r="B364" s="5">
        <f t="shared" si="54"/>
        <v>40</v>
      </c>
      <c r="C364" s="4">
        <v>675</v>
      </c>
      <c r="E364" s="5">
        <v>4</v>
      </c>
      <c r="F364" s="5">
        <v>120</v>
      </c>
      <c r="G364" s="4">
        <f t="shared" si="57"/>
        <v>81000</v>
      </c>
      <c r="H364" s="5">
        <v>4</v>
      </c>
      <c r="I364" s="4">
        <f t="shared" si="55"/>
        <v>820</v>
      </c>
      <c r="J364" s="4">
        <f t="shared" si="56"/>
        <v>395.1219512195122</v>
      </c>
    </row>
    <row r="365" spans="1:10" ht="12">
      <c r="A365" s="1" t="s">
        <v>41</v>
      </c>
      <c r="B365" s="5">
        <f t="shared" si="54"/>
        <v>40</v>
      </c>
      <c r="C365" s="4">
        <v>675</v>
      </c>
      <c r="E365" s="5">
        <v>6</v>
      </c>
      <c r="F365" s="5">
        <v>170</v>
      </c>
      <c r="G365" s="4">
        <f t="shared" si="57"/>
        <v>114750</v>
      </c>
      <c r="H365" s="5">
        <v>4</v>
      </c>
      <c r="I365" s="4">
        <f t="shared" si="55"/>
        <v>820</v>
      </c>
      <c r="J365" s="4">
        <f t="shared" si="56"/>
        <v>559.7560975609756</v>
      </c>
    </row>
    <row r="366" spans="1:10" ht="12">
      <c r="A366" s="1" t="s">
        <v>42</v>
      </c>
      <c r="B366" s="5">
        <f t="shared" si="54"/>
        <v>40</v>
      </c>
      <c r="C366" s="4">
        <v>675</v>
      </c>
      <c r="E366" s="5">
        <v>4</v>
      </c>
      <c r="F366" s="5">
        <v>95</v>
      </c>
      <c r="G366" s="4">
        <f t="shared" si="57"/>
        <v>64125</v>
      </c>
      <c r="H366" s="5">
        <v>4</v>
      </c>
      <c r="I366" s="4">
        <f t="shared" si="55"/>
        <v>820</v>
      </c>
      <c r="J366" s="4">
        <f t="shared" si="56"/>
        <v>312.8048780487805</v>
      </c>
    </row>
    <row r="367" spans="1:10" ht="12">
      <c r="A367" s="1" t="s">
        <v>43</v>
      </c>
      <c r="B367" s="5">
        <f t="shared" si="54"/>
        <v>40</v>
      </c>
      <c r="C367" s="4">
        <v>675</v>
      </c>
      <c r="E367" s="5">
        <v>0.5</v>
      </c>
      <c r="F367" s="5">
        <v>25</v>
      </c>
      <c r="G367" s="4">
        <f t="shared" si="57"/>
        <v>16875</v>
      </c>
      <c r="H367" s="5">
        <v>4</v>
      </c>
      <c r="I367" s="4">
        <f t="shared" si="55"/>
        <v>820</v>
      </c>
      <c r="J367" s="4">
        <f t="shared" si="56"/>
        <v>82.3170731707317</v>
      </c>
    </row>
    <row r="368" spans="1:10" ht="12">
      <c r="A368" s="1" t="s">
        <v>44</v>
      </c>
      <c r="B368" s="5">
        <f t="shared" si="54"/>
        <v>30</v>
      </c>
      <c r="C368" s="4">
        <v>0</v>
      </c>
      <c r="F368" s="5">
        <v>90</v>
      </c>
      <c r="G368" s="4">
        <f t="shared" si="57"/>
        <v>0</v>
      </c>
      <c r="I368" s="4">
        <f t="shared" si="55"/>
        <v>465</v>
      </c>
      <c r="J368" s="4">
        <f t="shared" si="56"/>
        <v>0</v>
      </c>
    </row>
    <row r="369" spans="1:10" ht="12">
      <c r="A369" s="1" t="s">
        <v>45</v>
      </c>
      <c r="B369" s="5">
        <f t="shared" si="54"/>
        <v>50</v>
      </c>
      <c r="G369" s="4">
        <f t="shared" si="57"/>
        <v>0</v>
      </c>
      <c r="I369" s="4">
        <f t="shared" si="55"/>
        <v>1275</v>
      </c>
      <c r="J369" s="4">
        <f t="shared" si="56"/>
        <v>0</v>
      </c>
    </row>
    <row r="370" spans="1:10" ht="12">
      <c r="A370" s="1" t="s">
        <v>46</v>
      </c>
      <c r="B370" s="5">
        <f t="shared" si="54"/>
        <v>30</v>
      </c>
      <c r="C370" s="4">
        <v>3000</v>
      </c>
      <c r="F370" s="5">
        <v>45</v>
      </c>
      <c r="G370" s="4">
        <f t="shared" si="57"/>
        <v>135000</v>
      </c>
      <c r="H370" s="5">
        <v>4</v>
      </c>
      <c r="I370" s="4">
        <f t="shared" si="55"/>
        <v>465</v>
      </c>
      <c r="J370" s="4">
        <f t="shared" si="56"/>
        <v>1161.2903225806451</v>
      </c>
    </row>
    <row r="371" spans="1:10" ht="12">
      <c r="A371" s="1" t="s">
        <v>47</v>
      </c>
      <c r="B371" s="5">
        <f t="shared" si="54"/>
        <v>60</v>
      </c>
      <c r="D371" s="5">
        <v>14</v>
      </c>
      <c r="F371" s="4">
        <v>2000</v>
      </c>
      <c r="G371" s="4">
        <f>D371*F371</f>
        <v>28000</v>
      </c>
      <c r="H371" s="5">
        <v>4</v>
      </c>
      <c r="I371" s="4">
        <f t="shared" si="55"/>
        <v>1830</v>
      </c>
      <c r="J371" s="4">
        <f t="shared" si="56"/>
        <v>61.202185792349724</v>
      </c>
    </row>
    <row r="372" spans="1:10" ht="12">
      <c r="A372" s="1" t="s">
        <v>49</v>
      </c>
      <c r="B372" s="5">
        <f t="shared" si="54"/>
        <v>25</v>
      </c>
      <c r="G372" s="5">
        <f>D372*F372</f>
        <v>0</v>
      </c>
      <c r="I372" s="4">
        <f t="shared" si="55"/>
        <v>325</v>
      </c>
      <c r="J372" s="4">
        <f t="shared" si="56"/>
        <v>0</v>
      </c>
    </row>
    <row r="373" spans="1:10" ht="12">
      <c r="A373" s="1" t="s">
        <v>56</v>
      </c>
      <c r="B373" s="5">
        <f t="shared" si="54"/>
        <v>5</v>
      </c>
      <c r="C373" s="4">
        <v>195250</v>
      </c>
      <c r="F373" s="5">
        <v>0.15</v>
      </c>
      <c r="G373" s="4">
        <f>F373*C373</f>
        <v>29287.5</v>
      </c>
      <c r="H373" s="5">
        <v>4</v>
      </c>
      <c r="I373" s="4">
        <f t="shared" si="55"/>
        <v>15</v>
      </c>
      <c r="J373" s="4">
        <f t="shared" si="56"/>
        <v>7810</v>
      </c>
    </row>
    <row r="374" spans="1:10" ht="12">
      <c r="A374" s="1" t="s">
        <v>0</v>
      </c>
      <c r="B374" s="1" t="s">
        <v>0</v>
      </c>
      <c r="C374" s="4"/>
      <c r="G374" s="1" t="s">
        <v>0</v>
      </c>
      <c r="J374" s="3" t="s">
        <v>0</v>
      </c>
    </row>
    <row r="375" spans="1:10" ht="12">
      <c r="A375" s="2" t="s">
        <v>6</v>
      </c>
      <c r="B375" s="1" t="s">
        <v>0</v>
      </c>
      <c r="C375" s="4"/>
      <c r="G375" s="6">
        <f>SUM(G355:G374)</f>
        <v>772662.5</v>
      </c>
      <c r="J375" s="6">
        <f>SUM(J355:J374)</f>
        <v>11580.539096189481</v>
      </c>
    </row>
    <row r="376" spans="2:10" ht="12">
      <c r="B376" s="1" t="s">
        <v>0</v>
      </c>
      <c r="C376" s="4"/>
      <c r="J376" s="4"/>
    </row>
    <row r="377" spans="1:10" ht="12">
      <c r="A377" s="1" t="s">
        <v>53</v>
      </c>
      <c r="B377" s="1" t="s">
        <v>0</v>
      </c>
      <c r="J377" s="4"/>
    </row>
    <row r="378" spans="1:10" ht="12">
      <c r="A378" s="1" t="s">
        <v>78</v>
      </c>
      <c r="C378" s="4"/>
      <c r="J378" s="4"/>
    </row>
    <row r="379" spans="2:10" ht="12">
      <c r="B379" s="1" t="s">
        <v>0</v>
      </c>
      <c r="C379" s="4"/>
      <c r="J379" s="4"/>
    </row>
    <row r="380" spans="1:10" ht="12">
      <c r="A380" s="1" t="s">
        <v>29</v>
      </c>
      <c r="B380" s="5">
        <f aca="true" t="shared" si="58" ref="B380:B397">VLOOKUP(A380,$P$13:$Q$49,2)</f>
        <v>40</v>
      </c>
      <c r="C380" s="4">
        <v>0</v>
      </c>
      <c r="G380" s="4">
        <f>F380*C380</f>
        <v>0</v>
      </c>
      <c r="I380" s="4">
        <f aca="true" t="shared" si="59" ref="I380:I401">VLOOKUP(B380,$M$13:$N$79,2)</f>
        <v>820</v>
      </c>
      <c r="J380" s="4">
        <f aca="true" t="shared" si="60" ref="J380:J401">G380*H380/I380</f>
        <v>0</v>
      </c>
    </row>
    <row r="381" spans="1:10" ht="12">
      <c r="A381" s="1" t="s">
        <v>31</v>
      </c>
      <c r="B381" s="5">
        <f t="shared" si="58"/>
        <v>20</v>
      </c>
      <c r="C381" s="4">
        <v>16711</v>
      </c>
      <c r="E381" s="5">
        <v>28</v>
      </c>
      <c r="F381" s="5">
        <v>56</v>
      </c>
      <c r="G381" s="4">
        <f>F381*C381</f>
        <v>935816</v>
      </c>
      <c r="H381" s="5">
        <v>8</v>
      </c>
      <c r="I381" s="4">
        <f t="shared" si="59"/>
        <v>210</v>
      </c>
      <c r="J381" s="4">
        <f t="shared" si="60"/>
        <v>35650.13333333333</v>
      </c>
    </row>
    <row r="382" spans="1:10" ht="12">
      <c r="A382" s="1" t="s">
        <v>33</v>
      </c>
      <c r="B382" s="5">
        <f t="shared" si="58"/>
        <v>60</v>
      </c>
      <c r="C382" s="4">
        <v>14550</v>
      </c>
      <c r="E382" s="5">
        <v>6</v>
      </c>
      <c r="F382" s="5">
        <v>60</v>
      </c>
      <c r="G382" s="4">
        <f>F382*C382</f>
        <v>873000</v>
      </c>
      <c r="H382" s="5">
        <v>15</v>
      </c>
      <c r="I382" s="4">
        <f t="shared" si="59"/>
        <v>1830</v>
      </c>
      <c r="J382" s="4">
        <f t="shared" si="60"/>
        <v>7155.737704918033</v>
      </c>
    </row>
    <row r="383" spans="1:10" ht="12">
      <c r="A383" s="1" t="s">
        <v>34</v>
      </c>
      <c r="B383" s="5">
        <f t="shared" si="58"/>
        <v>60</v>
      </c>
      <c r="C383" s="4">
        <v>0</v>
      </c>
      <c r="G383" s="4">
        <f>F383*C383</f>
        <v>0</v>
      </c>
      <c r="I383" s="4">
        <f t="shared" si="59"/>
        <v>1830</v>
      </c>
      <c r="J383" s="4">
        <f t="shared" si="60"/>
        <v>0</v>
      </c>
    </row>
    <row r="384" spans="1:10" ht="12">
      <c r="A384" s="1" t="s">
        <v>35</v>
      </c>
      <c r="B384" s="5">
        <f t="shared" si="58"/>
        <v>60</v>
      </c>
      <c r="D384" s="5">
        <v>13</v>
      </c>
      <c r="F384" s="4">
        <v>1200</v>
      </c>
      <c r="G384" s="4">
        <f>D384*F384</f>
        <v>15600</v>
      </c>
      <c r="H384" s="5">
        <v>15</v>
      </c>
      <c r="I384" s="4">
        <f t="shared" si="59"/>
        <v>1830</v>
      </c>
      <c r="J384" s="4">
        <f t="shared" si="60"/>
        <v>127.8688524590164</v>
      </c>
    </row>
    <row r="385" spans="1:10" ht="12">
      <c r="A385" s="1" t="s">
        <v>36</v>
      </c>
      <c r="B385" s="5">
        <f t="shared" si="58"/>
        <v>60</v>
      </c>
      <c r="C385" s="4">
        <v>15098</v>
      </c>
      <c r="E385" s="5">
        <v>8</v>
      </c>
      <c r="F385" s="5">
        <v>100</v>
      </c>
      <c r="G385" s="4">
        <f aca="true" t="shared" si="61" ref="G385:G395">F385*C385</f>
        <v>1509800</v>
      </c>
      <c r="H385" s="5">
        <v>25</v>
      </c>
      <c r="I385" s="4">
        <f t="shared" si="59"/>
        <v>1830</v>
      </c>
      <c r="J385" s="4">
        <f t="shared" si="60"/>
        <v>20625.683060109288</v>
      </c>
    </row>
    <row r="386" spans="1:10" ht="12">
      <c r="A386" s="1" t="s">
        <v>37</v>
      </c>
      <c r="B386" s="5">
        <f t="shared" si="58"/>
        <v>40</v>
      </c>
      <c r="C386" s="4">
        <v>500</v>
      </c>
      <c r="E386" s="5">
        <v>6</v>
      </c>
      <c r="F386" s="5">
        <v>55</v>
      </c>
      <c r="G386" s="4">
        <f t="shared" si="61"/>
        <v>27500</v>
      </c>
      <c r="H386" s="5">
        <v>11</v>
      </c>
      <c r="I386" s="4">
        <f t="shared" si="59"/>
        <v>820</v>
      </c>
      <c r="J386" s="4">
        <f t="shared" si="60"/>
        <v>368.9024390243902</v>
      </c>
    </row>
    <row r="387" spans="1:10" ht="12">
      <c r="A387" s="1" t="s">
        <v>38</v>
      </c>
      <c r="B387" s="5">
        <f t="shared" si="58"/>
        <v>30</v>
      </c>
      <c r="C387" s="4">
        <v>10238</v>
      </c>
      <c r="E387" s="5">
        <v>4</v>
      </c>
      <c r="F387" s="5">
        <v>90</v>
      </c>
      <c r="G387" s="4">
        <f t="shared" si="61"/>
        <v>921420</v>
      </c>
      <c r="H387" s="5">
        <v>4</v>
      </c>
      <c r="I387" s="4">
        <f t="shared" si="59"/>
        <v>465</v>
      </c>
      <c r="J387" s="4">
        <f t="shared" si="60"/>
        <v>7926.193548387097</v>
      </c>
    </row>
    <row r="388" spans="1:10" ht="12">
      <c r="A388" s="1" t="s">
        <v>39</v>
      </c>
      <c r="B388" s="5">
        <f t="shared" si="58"/>
        <v>35</v>
      </c>
      <c r="C388" s="4">
        <v>0</v>
      </c>
      <c r="G388" s="4">
        <f t="shared" si="61"/>
        <v>0</v>
      </c>
      <c r="I388" s="4">
        <f t="shared" si="59"/>
        <v>630</v>
      </c>
      <c r="J388" s="4">
        <f t="shared" si="60"/>
        <v>0</v>
      </c>
    </row>
    <row r="389" spans="1:10" ht="12">
      <c r="A389" s="1" t="s">
        <v>40</v>
      </c>
      <c r="B389" s="5">
        <f t="shared" si="58"/>
        <v>40</v>
      </c>
      <c r="C389" s="4">
        <v>4308</v>
      </c>
      <c r="E389" s="5">
        <v>4</v>
      </c>
      <c r="F389" s="5">
        <v>120</v>
      </c>
      <c r="G389" s="4">
        <f t="shared" si="61"/>
        <v>516960</v>
      </c>
      <c r="H389" s="5">
        <v>23</v>
      </c>
      <c r="I389" s="4">
        <f t="shared" si="59"/>
        <v>820</v>
      </c>
      <c r="J389" s="4">
        <f t="shared" si="60"/>
        <v>14500.09756097561</v>
      </c>
    </row>
    <row r="390" spans="1:10" ht="12">
      <c r="A390" s="1" t="s">
        <v>41</v>
      </c>
      <c r="B390" s="5">
        <f t="shared" si="58"/>
        <v>40</v>
      </c>
      <c r="C390" s="4">
        <v>4308</v>
      </c>
      <c r="E390" s="5">
        <v>6</v>
      </c>
      <c r="F390" s="5">
        <v>170</v>
      </c>
      <c r="G390" s="4">
        <f t="shared" si="61"/>
        <v>732360</v>
      </c>
      <c r="H390" s="5">
        <v>23</v>
      </c>
      <c r="I390" s="4">
        <f t="shared" si="59"/>
        <v>820</v>
      </c>
      <c r="J390" s="4">
        <f t="shared" si="60"/>
        <v>20541.80487804878</v>
      </c>
    </row>
    <row r="391" spans="1:10" ht="12">
      <c r="A391" s="1" t="s">
        <v>42</v>
      </c>
      <c r="B391" s="5">
        <f t="shared" si="58"/>
        <v>40</v>
      </c>
      <c r="C391" s="4">
        <v>0</v>
      </c>
      <c r="G391" s="4">
        <f t="shared" si="61"/>
        <v>0</v>
      </c>
      <c r="I391" s="4">
        <f t="shared" si="59"/>
        <v>820</v>
      </c>
      <c r="J391" s="4">
        <f t="shared" si="60"/>
        <v>0</v>
      </c>
    </row>
    <row r="392" spans="1:10" ht="12">
      <c r="A392" s="1" t="s">
        <v>43</v>
      </c>
      <c r="B392" s="5">
        <f t="shared" si="58"/>
        <v>40</v>
      </c>
      <c r="C392" s="4">
        <v>3744</v>
      </c>
      <c r="E392" s="5">
        <v>0.5</v>
      </c>
      <c r="F392" s="5">
        <v>25</v>
      </c>
      <c r="G392" s="4">
        <f t="shared" si="61"/>
        <v>93600</v>
      </c>
      <c r="H392" s="5">
        <v>23</v>
      </c>
      <c r="I392" s="4">
        <f t="shared" si="59"/>
        <v>820</v>
      </c>
      <c r="J392" s="4">
        <f t="shared" si="60"/>
        <v>2625.3658536585367</v>
      </c>
    </row>
    <row r="393" spans="1:10" ht="12">
      <c r="A393" s="1" t="s">
        <v>44</v>
      </c>
      <c r="B393" s="5">
        <f t="shared" si="58"/>
        <v>30</v>
      </c>
      <c r="C393" s="4">
        <v>5988</v>
      </c>
      <c r="F393" s="5">
        <v>90</v>
      </c>
      <c r="G393" s="4">
        <f t="shared" si="61"/>
        <v>538920</v>
      </c>
      <c r="H393" s="5">
        <v>10</v>
      </c>
      <c r="I393" s="4">
        <f t="shared" si="59"/>
        <v>465</v>
      </c>
      <c r="J393" s="4">
        <f t="shared" si="60"/>
        <v>11589.677419354839</v>
      </c>
    </row>
    <row r="394" spans="1:10" ht="12">
      <c r="A394" s="1" t="s">
        <v>45</v>
      </c>
      <c r="B394" s="5">
        <f t="shared" si="58"/>
        <v>50</v>
      </c>
      <c r="C394" s="4">
        <v>15347</v>
      </c>
      <c r="F394" s="5">
        <v>6.5</v>
      </c>
      <c r="G394" s="4">
        <f t="shared" si="61"/>
        <v>99755.5</v>
      </c>
      <c r="H394" s="5">
        <v>30</v>
      </c>
      <c r="I394" s="4">
        <f t="shared" si="59"/>
        <v>1275</v>
      </c>
      <c r="J394" s="4">
        <f t="shared" si="60"/>
        <v>2347.1882352941175</v>
      </c>
    </row>
    <row r="395" spans="1:10" ht="12">
      <c r="A395" s="1" t="s">
        <v>46</v>
      </c>
      <c r="B395" s="5">
        <f t="shared" si="58"/>
        <v>30</v>
      </c>
      <c r="C395" s="4">
        <v>9800</v>
      </c>
      <c r="F395" s="5">
        <v>45</v>
      </c>
      <c r="G395" s="4">
        <f t="shared" si="61"/>
        <v>441000</v>
      </c>
      <c r="H395" s="5">
        <v>17</v>
      </c>
      <c r="I395" s="4">
        <f t="shared" si="59"/>
        <v>465</v>
      </c>
      <c r="J395" s="4">
        <f t="shared" si="60"/>
        <v>16122.58064516129</v>
      </c>
    </row>
    <row r="396" spans="1:10" ht="12">
      <c r="A396" s="1" t="s">
        <v>47</v>
      </c>
      <c r="B396" s="5">
        <f t="shared" si="58"/>
        <v>60</v>
      </c>
      <c r="D396" s="5">
        <v>63</v>
      </c>
      <c r="F396" s="4">
        <v>2000</v>
      </c>
      <c r="G396" s="4">
        <f>D396*F396</f>
        <v>126000</v>
      </c>
      <c r="H396" s="5">
        <v>17</v>
      </c>
      <c r="I396" s="4">
        <f t="shared" si="59"/>
        <v>1830</v>
      </c>
      <c r="J396" s="4">
        <f t="shared" si="60"/>
        <v>1170.4918032786886</v>
      </c>
    </row>
    <row r="397" spans="1:10" ht="12">
      <c r="A397" s="1" t="s">
        <v>49</v>
      </c>
      <c r="B397" s="5">
        <f t="shared" si="58"/>
        <v>25</v>
      </c>
      <c r="C397" s="4"/>
      <c r="G397" s="4">
        <v>15000</v>
      </c>
      <c r="H397" s="5">
        <v>43</v>
      </c>
      <c r="I397" s="4">
        <f t="shared" si="59"/>
        <v>325</v>
      </c>
      <c r="J397" s="4">
        <f t="shared" si="60"/>
        <v>1984.6153846153845</v>
      </c>
    </row>
    <row r="398" spans="1:10" ht="12">
      <c r="A398" s="1" t="s">
        <v>79</v>
      </c>
      <c r="B398" s="5">
        <v>40</v>
      </c>
      <c r="D398" s="5">
        <v>6</v>
      </c>
      <c r="F398" s="4">
        <v>25000</v>
      </c>
      <c r="G398" s="4">
        <f>D398*F398</f>
        <v>150000</v>
      </c>
      <c r="H398" s="5">
        <v>30</v>
      </c>
      <c r="I398" s="4">
        <f t="shared" si="59"/>
        <v>820</v>
      </c>
      <c r="J398" s="4">
        <f t="shared" si="60"/>
        <v>5487.804878048781</v>
      </c>
    </row>
    <row r="399" spans="1:10" ht="12">
      <c r="A399" s="1" t="s">
        <v>80</v>
      </c>
      <c r="B399" s="5">
        <v>60</v>
      </c>
      <c r="G399" s="4">
        <v>100000</v>
      </c>
      <c r="H399" s="5">
        <v>43</v>
      </c>
      <c r="I399" s="4">
        <f t="shared" si="59"/>
        <v>1830</v>
      </c>
      <c r="J399" s="4">
        <f t="shared" si="60"/>
        <v>2349.726775956284</v>
      </c>
    </row>
    <row r="400" spans="1:10" ht="12">
      <c r="A400" s="1" t="s">
        <v>81</v>
      </c>
      <c r="B400" s="5">
        <v>60</v>
      </c>
      <c r="D400" s="4">
        <f>70000</f>
        <v>70000</v>
      </c>
      <c r="G400" s="4">
        <v>100000</v>
      </c>
      <c r="H400" s="5">
        <v>43</v>
      </c>
      <c r="I400" s="4">
        <f t="shared" si="59"/>
        <v>1830</v>
      </c>
      <c r="J400" s="4">
        <f t="shared" si="60"/>
        <v>2349.726775956284</v>
      </c>
    </row>
    <row r="401" spans="1:10" ht="12">
      <c r="A401" s="1" t="s">
        <v>82</v>
      </c>
      <c r="B401" s="5">
        <v>30</v>
      </c>
      <c r="G401" s="4">
        <v>20000</v>
      </c>
      <c r="H401" s="5">
        <v>30</v>
      </c>
      <c r="I401" s="4">
        <f t="shared" si="59"/>
        <v>465</v>
      </c>
      <c r="J401" s="4">
        <f t="shared" si="60"/>
        <v>1290.3225806451612</v>
      </c>
    </row>
    <row r="402" spans="1:10" ht="12">
      <c r="A402" s="1" t="s">
        <v>0</v>
      </c>
      <c r="B402" s="1" t="s">
        <v>0</v>
      </c>
      <c r="C402" s="4"/>
      <c r="G402" s="7" t="s">
        <v>0</v>
      </c>
      <c r="J402" s="3" t="s">
        <v>0</v>
      </c>
    </row>
    <row r="403" spans="1:10" ht="12">
      <c r="A403" s="2" t="s">
        <v>6</v>
      </c>
      <c r="B403" s="1" t="s">
        <v>0</v>
      </c>
      <c r="C403" s="4"/>
      <c r="G403" s="6">
        <f>SUM(G380:G402)</f>
        <v>7216731.5</v>
      </c>
      <c r="J403" s="6">
        <f>SUM(J380:J402)</f>
        <v>154213.9217292249</v>
      </c>
    </row>
    <row r="404" spans="2:10" ht="12">
      <c r="B404" s="1" t="s">
        <v>0</v>
      </c>
      <c r="C404" s="4"/>
      <c r="J404" s="4"/>
    </row>
    <row r="405" spans="1:10" ht="12">
      <c r="A405" s="1" t="s">
        <v>53</v>
      </c>
      <c r="B405" s="1" t="s">
        <v>0</v>
      </c>
      <c r="J405" s="4"/>
    </row>
    <row r="406" spans="2:10" ht="12">
      <c r="B406" s="1" t="s">
        <v>0</v>
      </c>
      <c r="C406" s="4"/>
      <c r="J406" s="4"/>
    </row>
    <row r="407" spans="1:10" ht="12">
      <c r="A407" s="1" t="s">
        <v>83</v>
      </c>
      <c r="C407" s="4"/>
      <c r="J407" s="4"/>
    </row>
    <row r="408" spans="2:10" ht="12">
      <c r="B408" s="1" t="s">
        <v>0</v>
      </c>
      <c r="C408" s="4"/>
      <c r="J408" s="4"/>
    </row>
    <row r="409" spans="1:10" ht="12">
      <c r="A409" s="1" t="s">
        <v>29</v>
      </c>
      <c r="B409" s="5">
        <f aca="true" t="shared" si="62" ref="B409:B426">VLOOKUP(A409,$P$13:$Q$49,2)</f>
        <v>40</v>
      </c>
      <c r="C409" s="4">
        <v>11930</v>
      </c>
      <c r="E409" s="5">
        <v>28</v>
      </c>
      <c r="F409" s="5">
        <v>80</v>
      </c>
      <c r="G409" s="4">
        <f>F409*C409</f>
        <v>954400</v>
      </c>
      <c r="H409" s="5">
        <v>40</v>
      </c>
      <c r="I409" s="4">
        <f>VLOOKUP(B409,$M$13:$N$79,2)</f>
        <v>820</v>
      </c>
      <c r="J409" s="4">
        <f>G409*H409/I409</f>
        <v>46556.09756097561</v>
      </c>
    </row>
    <row r="410" spans="1:10" ht="12">
      <c r="A410" s="1" t="s">
        <v>31</v>
      </c>
      <c r="B410" s="5">
        <f t="shared" si="62"/>
        <v>20</v>
      </c>
      <c r="C410" s="4">
        <v>47720</v>
      </c>
      <c r="E410" s="5">
        <v>28</v>
      </c>
      <c r="F410" s="5">
        <v>56</v>
      </c>
      <c r="G410" s="4">
        <f>F410*C410</f>
        <v>2672320</v>
      </c>
      <c r="H410" s="5">
        <v>40</v>
      </c>
      <c r="I410" s="4">
        <f>VLOOKUP(B410,$M$13:$N$79,2)</f>
        <v>210</v>
      </c>
      <c r="J410" s="4">
        <f>G410*H410/I410</f>
        <v>509013.3333333333</v>
      </c>
    </row>
    <row r="411" spans="1:10" ht="12">
      <c r="A411" s="1" t="s">
        <v>33</v>
      </c>
      <c r="B411" s="5">
        <f t="shared" si="62"/>
        <v>60</v>
      </c>
      <c r="C411" s="4">
        <v>87660</v>
      </c>
      <c r="E411" s="5">
        <v>6</v>
      </c>
      <c r="F411" s="5">
        <v>60</v>
      </c>
      <c r="G411" s="4">
        <f>F411*C411</f>
        <v>5259600</v>
      </c>
      <c r="H411" s="5">
        <v>35</v>
      </c>
      <c r="I411" s="4">
        <f>VLOOKUP(B411,$M$13:$N$79,2)</f>
        <v>1830</v>
      </c>
      <c r="J411" s="4">
        <f>G411*H411/I411</f>
        <v>100593.44262295082</v>
      </c>
    </row>
    <row r="412" spans="1:10" ht="12">
      <c r="A412" s="1" t="s">
        <v>34</v>
      </c>
      <c r="B412" s="5">
        <f t="shared" si="62"/>
        <v>60</v>
      </c>
      <c r="C412" s="4">
        <v>44500</v>
      </c>
      <c r="E412" s="5">
        <v>8</v>
      </c>
      <c r="F412" s="5">
        <v>80</v>
      </c>
      <c r="G412" s="4">
        <f>F412*C412</f>
        <v>3560000</v>
      </c>
      <c r="H412" s="5">
        <v>17</v>
      </c>
      <c r="I412" s="4">
        <f>VLOOKUP(B412,$M$13:$N$79,2)</f>
        <v>1830</v>
      </c>
      <c r="J412" s="4">
        <f>G412*H412/I412</f>
        <v>33071.03825136612</v>
      </c>
    </row>
    <row r="413" spans="1:2" ht="12">
      <c r="A413" s="1" t="s">
        <v>35</v>
      </c>
      <c r="B413" s="5">
        <f t="shared" si="62"/>
        <v>60</v>
      </c>
    </row>
    <row r="414" spans="1:10" ht="12">
      <c r="A414" s="1" t="s">
        <v>36</v>
      </c>
      <c r="B414" s="5">
        <f t="shared" si="62"/>
        <v>60</v>
      </c>
      <c r="C414" s="4">
        <v>62400</v>
      </c>
      <c r="E414" s="5">
        <v>8</v>
      </c>
      <c r="F414" s="5">
        <v>100</v>
      </c>
      <c r="G414" s="4">
        <f aca="true" t="shared" si="63" ref="G414:G424">F414*C414</f>
        <v>6240000</v>
      </c>
      <c r="H414" s="5">
        <v>35</v>
      </c>
      <c r="I414" s="4">
        <f aca="true" t="shared" si="64" ref="I414:I426">VLOOKUP(B414,$M$13:$N$79,2)</f>
        <v>1830</v>
      </c>
      <c r="J414" s="4">
        <f aca="true" t="shared" si="65" ref="J414:J426">G414*H414/I414</f>
        <v>119344.26229508196</v>
      </c>
    </row>
    <row r="415" spans="1:10" ht="12">
      <c r="A415" s="1" t="s">
        <v>37</v>
      </c>
      <c r="B415" s="5">
        <f t="shared" si="62"/>
        <v>40</v>
      </c>
      <c r="C415" s="4">
        <v>138700</v>
      </c>
      <c r="E415" s="5">
        <v>10</v>
      </c>
      <c r="F415" s="5">
        <v>65</v>
      </c>
      <c r="G415" s="4">
        <f t="shared" si="63"/>
        <v>9015500</v>
      </c>
      <c r="H415" s="5">
        <v>30</v>
      </c>
      <c r="I415" s="4">
        <f t="shared" si="64"/>
        <v>820</v>
      </c>
      <c r="J415" s="4">
        <f t="shared" si="65"/>
        <v>329835.3658536585</v>
      </c>
    </row>
    <row r="416" spans="1:10" ht="12">
      <c r="A416" s="1" t="s">
        <v>38</v>
      </c>
      <c r="B416" s="5">
        <f t="shared" si="62"/>
        <v>30</v>
      </c>
      <c r="C416" s="4">
        <v>80900</v>
      </c>
      <c r="E416" s="5">
        <v>4</v>
      </c>
      <c r="F416" s="5">
        <v>90</v>
      </c>
      <c r="G416" s="4">
        <f t="shared" si="63"/>
        <v>7281000</v>
      </c>
      <c r="H416" s="5">
        <v>17</v>
      </c>
      <c r="I416" s="4">
        <f t="shared" si="64"/>
        <v>465</v>
      </c>
      <c r="J416" s="4">
        <f t="shared" si="65"/>
        <v>266187.0967741936</v>
      </c>
    </row>
    <row r="417" spans="1:10" ht="12">
      <c r="A417" s="1" t="s">
        <v>39</v>
      </c>
      <c r="B417" s="5">
        <f t="shared" si="62"/>
        <v>35</v>
      </c>
      <c r="C417" s="4">
        <v>33800</v>
      </c>
      <c r="E417" s="5">
        <v>6</v>
      </c>
      <c r="F417" s="5">
        <v>150</v>
      </c>
      <c r="G417" s="4">
        <f t="shared" si="63"/>
        <v>5070000</v>
      </c>
      <c r="H417" s="5">
        <v>35</v>
      </c>
      <c r="I417" s="4">
        <f t="shared" si="64"/>
        <v>630</v>
      </c>
      <c r="J417" s="4">
        <f t="shared" si="65"/>
        <v>281666.6666666667</v>
      </c>
    </row>
    <row r="418" spans="1:10" ht="12">
      <c r="A418" s="1" t="s">
        <v>40</v>
      </c>
      <c r="B418" s="5">
        <f t="shared" si="62"/>
        <v>40</v>
      </c>
      <c r="C418" s="4">
        <v>7200</v>
      </c>
      <c r="E418" s="5">
        <v>6</v>
      </c>
      <c r="F418" s="5">
        <v>130</v>
      </c>
      <c r="G418" s="4">
        <f t="shared" si="63"/>
        <v>936000</v>
      </c>
      <c r="H418" s="5">
        <v>12</v>
      </c>
      <c r="I418" s="4">
        <f t="shared" si="64"/>
        <v>820</v>
      </c>
      <c r="J418" s="4">
        <f t="shared" si="65"/>
        <v>13697.560975609756</v>
      </c>
    </row>
    <row r="419" spans="1:10" ht="12">
      <c r="A419" s="1" t="s">
        <v>41</v>
      </c>
      <c r="B419" s="5">
        <f t="shared" si="62"/>
        <v>40</v>
      </c>
      <c r="C419" s="4">
        <v>25700</v>
      </c>
      <c r="E419" s="5">
        <v>12</v>
      </c>
      <c r="F419" s="5">
        <v>195</v>
      </c>
      <c r="G419" s="4">
        <f t="shared" si="63"/>
        <v>5011500</v>
      </c>
      <c r="H419" s="5">
        <v>23</v>
      </c>
      <c r="I419" s="4">
        <f t="shared" si="64"/>
        <v>820</v>
      </c>
      <c r="J419" s="4">
        <f t="shared" si="65"/>
        <v>140566.46341463414</v>
      </c>
    </row>
    <row r="420" spans="1:10" ht="12">
      <c r="A420" s="1" t="s">
        <v>42</v>
      </c>
      <c r="B420" s="5">
        <f t="shared" si="62"/>
        <v>40</v>
      </c>
      <c r="C420" s="4">
        <v>9000</v>
      </c>
      <c r="E420" s="5">
        <v>2</v>
      </c>
      <c r="F420" s="5">
        <v>70</v>
      </c>
      <c r="G420" s="4">
        <f t="shared" si="63"/>
        <v>630000</v>
      </c>
      <c r="H420" s="5">
        <v>35</v>
      </c>
      <c r="I420" s="4">
        <f t="shared" si="64"/>
        <v>820</v>
      </c>
      <c r="J420" s="4">
        <f t="shared" si="65"/>
        <v>26890.243902439026</v>
      </c>
    </row>
    <row r="421" spans="1:10" ht="12">
      <c r="A421" s="1" t="s">
        <v>43</v>
      </c>
      <c r="B421" s="5">
        <f t="shared" si="62"/>
        <v>40</v>
      </c>
      <c r="C421" s="4">
        <v>5500</v>
      </c>
      <c r="E421" s="5">
        <v>2</v>
      </c>
      <c r="F421" s="5">
        <v>40</v>
      </c>
      <c r="G421" s="4">
        <f t="shared" si="63"/>
        <v>220000</v>
      </c>
      <c r="H421" s="5">
        <v>10</v>
      </c>
      <c r="I421" s="4">
        <f t="shared" si="64"/>
        <v>820</v>
      </c>
      <c r="J421" s="4">
        <f t="shared" si="65"/>
        <v>2682.9268292682927</v>
      </c>
    </row>
    <row r="422" spans="1:10" ht="12">
      <c r="A422" s="1" t="s">
        <v>44</v>
      </c>
      <c r="B422" s="5">
        <f t="shared" si="62"/>
        <v>30</v>
      </c>
      <c r="C422" s="4">
        <v>158000</v>
      </c>
      <c r="F422" s="5">
        <v>90</v>
      </c>
      <c r="G422" s="4">
        <f t="shared" si="63"/>
        <v>14220000</v>
      </c>
      <c r="H422" s="5">
        <v>20</v>
      </c>
      <c r="I422" s="4">
        <f t="shared" si="64"/>
        <v>465</v>
      </c>
      <c r="J422" s="4">
        <f t="shared" si="65"/>
        <v>611612.9032258064</v>
      </c>
    </row>
    <row r="423" spans="1:10" ht="12">
      <c r="A423" s="1" t="s">
        <v>45</v>
      </c>
      <c r="B423" s="5">
        <f t="shared" si="62"/>
        <v>50</v>
      </c>
      <c r="C423" s="4">
        <v>5200</v>
      </c>
      <c r="F423" s="5">
        <v>6.5</v>
      </c>
      <c r="G423" s="4">
        <f t="shared" si="63"/>
        <v>33800</v>
      </c>
      <c r="H423" s="5">
        <v>20</v>
      </c>
      <c r="I423" s="4">
        <f t="shared" si="64"/>
        <v>1275</v>
      </c>
      <c r="J423" s="4">
        <f t="shared" si="65"/>
        <v>530.1960784313726</v>
      </c>
    </row>
    <row r="424" spans="1:10" ht="12">
      <c r="A424" s="1" t="s">
        <v>46</v>
      </c>
      <c r="B424" s="5">
        <f t="shared" si="62"/>
        <v>30</v>
      </c>
      <c r="C424" s="4">
        <v>95000</v>
      </c>
      <c r="F424" s="5">
        <v>45</v>
      </c>
      <c r="G424" s="4">
        <f t="shared" si="63"/>
        <v>4275000</v>
      </c>
      <c r="H424" s="5">
        <v>25</v>
      </c>
      <c r="I424" s="4">
        <f t="shared" si="64"/>
        <v>465</v>
      </c>
      <c r="J424" s="4">
        <f t="shared" si="65"/>
        <v>229838.70967741936</v>
      </c>
    </row>
    <row r="425" spans="1:10" ht="12">
      <c r="A425" s="1" t="s">
        <v>47</v>
      </c>
      <c r="B425" s="5">
        <f t="shared" si="62"/>
        <v>60</v>
      </c>
      <c r="D425" s="5">
        <v>475</v>
      </c>
      <c r="F425" s="4">
        <v>2000</v>
      </c>
      <c r="G425" s="4">
        <f>D425*F425</f>
        <v>950000</v>
      </c>
      <c r="H425" s="5">
        <v>25</v>
      </c>
      <c r="I425" s="4">
        <f t="shared" si="64"/>
        <v>1830</v>
      </c>
      <c r="J425" s="4">
        <f t="shared" si="65"/>
        <v>12978.142076502732</v>
      </c>
    </row>
    <row r="426" spans="1:10" ht="12">
      <c r="A426" s="1" t="s">
        <v>49</v>
      </c>
      <c r="B426" s="5">
        <f t="shared" si="62"/>
        <v>25</v>
      </c>
      <c r="C426" s="4"/>
      <c r="G426" s="4">
        <v>200000</v>
      </c>
      <c r="H426" s="5">
        <v>11</v>
      </c>
      <c r="I426" s="4">
        <f t="shared" si="64"/>
        <v>325</v>
      </c>
      <c r="J426" s="4">
        <f t="shared" si="65"/>
        <v>6769.2307692307695</v>
      </c>
    </row>
    <row r="427" spans="1:10" ht="12">
      <c r="A427" s="2" t="s">
        <v>6</v>
      </c>
      <c r="B427" s="1" t="s">
        <v>0</v>
      </c>
      <c r="C427" s="4"/>
      <c r="G427" s="6">
        <f>SUM(G409:G426)</f>
        <v>66529120</v>
      </c>
      <c r="I427" s="6">
        <f>SUM(I409:I426)</f>
        <v>16075</v>
      </c>
      <c r="J427" s="6">
        <f>SUM(J409:J426)</f>
        <v>2731833.6803075685</v>
      </c>
    </row>
    <row r="428" spans="2:10" ht="12">
      <c r="B428" s="1" t="s">
        <v>0</v>
      </c>
      <c r="C428" s="4"/>
      <c r="J428" s="4"/>
    </row>
    <row r="429" spans="1:10" ht="12">
      <c r="A429" s="1" t="s">
        <v>53</v>
      </c>
      <c r="B429" s="1" t="s">
        <v>0</v>
      </c>
      <c r="J429" s="4"/>
    </row>
    <row r="430" spans="2:10" ht="12">
      <c r="B430" s="1" t="s">
        <v>0</v>
      </c>
      <c r="C430" s="4"/>
      <c r="J430" s="4"/>
    </row>
    <row r="431" spans="1:10" ht="12">
      <c r="A431" s="1" t="s">
        <v>84</v>
      </c>
      <c r="C431" s="4"/>
      <c r="J431" s="4"/>
    </row>
    <row r="432" spans="2:10" ht="12">
      <c r="B432" s="1" t="s">
        <v>0</v>
      </c>
      <c r="C432" s="4"/>
      <c r="J432" s="4"/>
    </row>
    <row r="433" spans="1:10" ht="12">
      <c r="A433" s="1" t="s">
        <v>29</v>
      </c>
      <c r="B433" s="5">
        <f aca="true" t="shared" si="66" ref="B433:B450">VLOOKUP(A433,$P$13:$Q$49,2)</f>
        <v>40</v>
      </c>
      <c r="C433" s="4">
        <v>2150</v>
      </c>
      <c r="E433" s="5">
        <v>20</v>
      </c>
      <c r="F433" s="5">
        <v>60</v>
      </c>
      <c r="G433" s="4">
        <f>F433*C433</f>
        <v>129000</v>
      </c>
      <c r="H433" s="5">
        <v>23</v>
      </c>
      <c r="I433" s="4">
        <f aca="true" t="shared" si="67" ref="I433:I450">VLOOKUP(B433,$M$13:$N$79,2)</f>
        <v>820</v>
      </c>
      <c r="J433" s="4">
        <f aca="true" t="shared" si="68" ref="J433:J450">G433*H433/I433</f>
        <v>3618.2926829268295</v>
      </c>
    </row>
    <row r="434" spans="1:10" ht="12">
      <c r="A434" s="1" t="s">
        <v>31</v>
      </c>
      <c r="B434" s="5">
        <f t="shared" si="66"/>
        <v>20</v>
      </c>
      <c r="C434" s="4">
        <v>5130</v>
      </c>
      <c r="E434" s="5">
        <v>20</v>
      </c>
      <c r="F434" s="5">
        <v>44</v>
      </c>
      <c r="G434" s="4">
        <f>F434*C434</f>
        <v>225720</v>
      </c>
      <c r="H434" s="5">
        <v>20</v>
      </c>
      <c r="I434" s="4">
        <f t="shared" si="67"/>
        <v>210</v>
      </c>
      <c r="J434" s="4">
        <f t="shared" si="68"/>
        <v>21497.14285714286</v>
      </c>
    </row>
    <row r="435" spans="1:10" ht="12">
      <c r="A435" s="1" t="s">
        <v>33</v>
      </c>
      <c r="B435" s="5">
        <f t="shared" si="66"/>
        <v>60</v>
      </c>
      <c r="C435" s="4">
        <v>7023</v>
      </c>
      <c r="E435" s="5">
        <v>5</v>
      </c>
      <c r="F435" s="5">
        <v>57.5</v>
      </c>
      <c r="G435" s="4">
        <f>F435*C435</f>
        <v>403822.5</v>
      </c>
      <c r="H435" s="5">
        <v>23</v>
      </c>
      <c r="I435" s="4">
        <f t="shared" si="67"/>
        <v>1830</v>
      </c>
      <c r="J435" s="4">
        <f t="shared" si="68"/>
        <v>5075.36475409836</v>
      </c>
    </row>
    <row r="436" spans="1:10" ht="12">
      <c r="A436" s="1" t="s">
        <v>34</v>
      </c>
      <c r="B436" s="5">
        <f t="shared" si="66"/>
        <v>60</v>
      </c>
      <c r="C436" s="4">
        <v>0</v>
      </c>
      <c r="E436" s="5">
        <v>0</v>
      </c>
      <c r="F436" s="1" t="s">
        <v>0</v>
      </c>
      <c r="G436" s="4">
        <f>F436*C436</f>
        <v>0</v>
      </c>
      <c r="H436" s="5">
        <v>23</v>
      </c>
      <c r="I436" s="4">
        <f t="shared" si="67"/>
        <v>1830</v>
      </c>
      <c r="J436" s="4">
        <f t="shared" si="68"/>
        <v>0</v>
      </c>
    </row>
    <row r="437" spans="1:10" ht="12">
      <c r="A437" s="1" t="s">
        <v>35</v>
      </c>
      <c r="B437" s="5">
        <f t="shared" si="66"/>
        <v>60</v>
      </c>
      <c r="D437" s="5">
        <v>3</v>
      </c>
      <c r="F437" s="4">
        <v>1200</v>
      </c>
      <c r="G437" s="4">
        <f>D437*F437</f>
        <v>3600</v>
      </c>
      <c r="H437" s="5">
        <v>23</v>
      </c>
      <c r="I437" s="4">
        <f t="shared" si="67"/>
        <v>1830</v>
      </c>
      <c r="J437" s="4">
        <f t="shared" si="68"/>
        <v>45.24590163934426</v>
      </c>
    </row>
    <row r="438" spans="1:10" ht="12">
      <c r="A438" s="1" t="s">
        <v>36</v>
      </c>
      <c r="B438" s="5">
        <f t="shared" si="66"/>
        <v>60</v>
      </c>
      <c r="C438" s="4">
        <v>4992</v>
      </c>
      <c r="E438" s="5">
        <v>7.8</v>
      </c>
      <c r="F438" s="5">
        <v>80</v>
      </c>
      <c r="G438" s="4">
        <f aca="true" t="shared" si="69" ref="G438:G448">F438*C438</f>
        <v>399360</v>
      </c>
      <c r="H438" s="5">
        <v>23</v>
      </c>
      <c r="I438" s="4">
        <f t="shared" si="67"/>
        <v>1830</v>
      </c>
      <c r="J438" s="4">
        <f t="shared" si="68"/>
        <v>5019.2786885245905</v>
      </c>
    </row>
    <row r="439" spans="1:10" ht="12">
      <c r="A439" s="1" t="s">
        <v>37</v>
      </c>
      <c r="B439" s="5">
        <f t="shared" si="66"/>
        <v>40</v>
      </c>
      <c r="C439" s="4">
        <v>6430</v>
      </c>
      <c r="E439" s="5">
        <v>22.73</v>
      </c>
      <c r="F439" s="5">
        <v>135</v>
      </c>
      <c r="G439" s="4">
        <f t="shared" si="69"/>
        <v>868050</v>
      </c>
      <c r="H439" s="5">
        <v>23</v>
      </c>
      <c r="I439" s="4">
        <f t="shared" si="67"/>
        <v>820</v>
      </c>
      <c r="J439" s="4">
        <f t="shared" si="68"/>
        <v>24347.743902439026</v>
      </c>
    </row>
    <row r="440" spans="1:10" ht="12">
      <c r="A440" s="1" t="s">
        <v>38</v>
      </c>
      <c r="B440" s="5">
        <f t="shared" si="66"/>
        <v>30</v>
      </c>
      <c r="C440" s="4">
        <v>5275</v>
      </c>
      <c r="E440" s="5">
        <v>1.75</v>
      </c>
      <c r="F440" s="5">
        <v>80</v>
      </c>
      <c r="G440" s="4">
        <f t="shared" si="69"/>
        <v>422000</v>
      </c>
      <c r="H440" s="5">
        <v>23</v>
      </c>
      <c r="I440" s="4">
        <f t="shared" si="67"/>
        <v>465</v>
      </c>
      <c r="J440" s="4">
        <f t="shared" si="68"/>
        <v>20873.11827956989</v>
      </c>
    </row>
    <row r="441" spans="1:10" ht="12">
      <c r="A441" s="1" t="s">
        <v>39</v>
      </c>
      <c r="B441" s="5">
        <f t="shared" si="66"/>
        <v>35</v>
      </c>
      <c r="C441" s="3" t="s">
        <v>0</v>
      </c>
      <c r="E441" s="1" t="s">
        <v>0</v>
      </c>
      <c r="G441" s="4">
        <f t="shared" si="69"/>
        <v>0</v>
      </c>
      <c r="I441" s="4">
        <f t="shared" si="67"/>
        <v>630</v>
      </c>
      <c r="J441" s="4">
        <f t="shared" si="68"/>
        <v>0</v>
      </c>
    </row>
    <row r="442" spans="1:10" ht="12">
      <c r="A442" s="1" t="s">
        <v>40</v>
      </c>
      <c r="B442" s="5">
        <f t="shared" si="66"/>
        <v>40</v>
      </c>
      <c r="C442" s="4">
        <v>2220</v>
      </c>
      <c r="E442" s="5">
        <v>2.75</v>
      </c>
      <c r="F442" s="5">
        <v>120</v>
      </c>
      <c r="G442" s="4">
        <f t="shared" si="69"/>
        <v>266400</v>
      </c>
      <c r="H442" s="5">
        <v>23</v>
      </c>
      <c r="I442" s="4">
        <f t="shared" si="67"/>
        <v>820</v>
      </c>
      <c r="J442" s="4">
        <f t="shared" si="68"/>
        <v>7472.195121951219</v>
      </c>
    </row>
    <row r="443" spans="1:10" ht="12">
      <c r="A443" s="1" t="s">
        <v>41</v>
      </c>
      <c r="B443" s="5">
        <f t="shared" si="66"/>
        <v>40</v>
      </c>
      <c r="C443" s="4">
        <v>2265</v>
      </c>
      <c r="E443" s="5">
        <v>6.35</v>
      </c>
      <c r="F443" s="5">
        <v>170</v>
      </c>
      <c r="G443" s="4">
        <f t="shared" si="69"/>
        <v>385050</v>
      </c>
      <c r="H443" s="5">
        <v>23</v>
      </c>
      <c r="I443" s="4">
        <f t="shared" si="67"/>
        <v>820</v>
      </c>
      <c r="J443" s="4">
        <f t="shared" si="68"/>
        <v>10800.182926829268</v>
      </c>
    </row>
    <row r="444" spans="1:10" ht="12">
      <c r="A444" s="1" t="s">
        <v>42</v>
      </c>
      <c r="B444" s="5">
        <f t="shared" si="66"/>
        <v>40</v>
      </c>
      <c r="C444" s="3" t="s">
        <v>0</v>
      </c>
      <c r="E444" s="1" t="s">
        <v>0</v>
      </c>
      <c r="G444" s="4">
        <f t="shared" si="69"/>
        <v>0</v>
      </c>
      <c r="I444" s="4">
        <f t="shared" si="67"/>
        <v>820</v>
      </c>
      <c r="J444" s="4">
        <f t="shared" si="68"/>
        <v>0</v>
      </c>
    </row>
    <row r="445" spans="1:10" ht="12">
      <c r="A445" s="1" t="s">
        <v>43</v>
      </c>
      <c r="B445" s="5">
        <f t="shared" si="66"/>
        <v>40</v>
      </c>
      <c r="C445" s="4">
        <v>2220</v>
      </c>
      <c r="E445" s="5">
        <v>0.75</v>
      </c>
      <c r="F445" s="5">
        <v>30</v>
      </c>
      <c r="G445" s="4">
        <f t="shared" si="69"/>
        <v>66600</v>
      </c>
      <c r="H445" s="5">
        <v>23</v>
      </c>
      <c r="I445" s="4">
        <f t="shared" si="67"/>
        <v>820</v>
      </c>
      <c r="J445" s="4">
        <f t="shared" si="68"/>
        <v>1868.0487804878048</v>
      </c>
    </row>
    <row r="446" spans="1:10" ht="12">
      <c r="A446" s="1" t="s">
        <v>44</v>
      </c>
      <c r="B446" s="5">
        <f t="shared" si="66"/>
        <v>30</v>
      </c>
      <c r="C446" s="4">
        <v>2660</v>
      </c>
      <c r="E446" s="1" t="s">
        <v>0</v>
      </c>
      <c r="F446" s="5">
        <v>90</v>
      </c>
      <c r="G446" s="4">
        <f t="shared" si="69"/>
        <v>239400</v>
      </c>
      <c r="H446" s="5">
        <v>23</v>
      </c>
      <c r="I446" s="4">
        <f t="shared" si="67"/>
        <v>465</v>
      </c>
      <c r="J446" s="4">
        <f t="shared" si="68"/>
        <v>11841.290322580646</v>
      </c>
    </row>
    <row r="447" spans="1:10" ht="12">
      <c r="A447" s="1" t="s">
        <v>45</v>
      </c>
      <c r="B447" s="5">
        <f t="shared" si="66"/>
        <v>50</v>
      </c>
      <c r="C447" s="5">
        <v>0</v>
      </c>
      <c r="F447" s="5">
        <v>6.5</v>
      </c>
      <c r="G447" s="4">
        <f t="shared" si="69"/>
        <v>0</v>
      </c>
      <c r="I447" s="4">
        <f t="shared" si="67"/>
        <v>1275</v>
      </c>
      <c r="J447" s="4">
        <f t="shared" si="68"/>
        <v>0</v>
      </c>
    </row>
    <row r="448" spans="1:10" ht="12">
      <c r="A448" s="1" t="s">
        <v>46</v>
      </c>
      <c r="B448" s="5">
        <f t="shared" si="66"/>
        <v>30</v>
      </c>
      <c r="C448" s="4">
        <v>5320</v>
      </c>
      <c r="E448" s="1" t="s">
        <v>0</v>
      </c>
      <c r="F448" s="5">
        <v>45</v>
      </c>
      <c r="G448" s="4">
        <f t="shared" si="69"/>
        <v>239400</v>
      </c>
      <c r="H448" s="5">
        <v>23</v>
      </c>
      <c r="I448" s="4">
        <f t="shared" si="67"/>
        <v>465</v>
      </c>
      <c r="J448" s="4">
        <f t="shared" si="68"/>
        <v>11841.290322580646</v>
      </c>
    </row>
    <row r="449" spans="1:10" ht="12">
      <c r="A449" s="1" t="s">
        <v>47</v>
      </c>
      <c r="B449" s="5">
        <f t="shared" si="66"/>
        <v>60</v>
      </c>
      <c r="D449" s="5">
        <v>69</v>
      </c>
      <c r="F449" s="4">
        <v>2000</v>
      </c>
      <c r="G449" s="4">
        <f>D449*F449</f>
        <v>138000</v>
      </c>
      <c r="H449" s="5">
        <v>23</v>
      </c>
      <c r="I449" s="4">
        <f t="shared" si="67"/>
        <v>1830</v>
      </c>
      <c r="J449" s="4">
        <f t="shared" si="68"/>
        <v>1734.4262295081967</v>
      </c>
    </row>
    <row r="450" spans="1:10" ht="12">
      <c r="A450" s="1" t="s">
        <v>49</v>
      </c>
      <c r="B450" s="5">
        <f t="shared" si="66"/>
        <v>25</v>
      </c>
      <c r="G450" s="4">
        <f>F450*C450</f>
        <v>0</v>
      </c>
      <c r="I450" s="4">
        <f t="shared" si="67"/>
        <v>325</v>
      </c>
      <c r="J450" s="4">
        <f t="shared" si="68"/>
        <v>0</v>
      </c>
    </row>
    <row r="451" spans="1:10" ht="12">
      <c r="A451" s="1" t="s">
        <v>0</v>
      </c>
      <c r="B451" s="1" t="s">
        <v>0</v>
      </c>
      <c r="C451" s="4"/>
      <c r="G451" s="3" t="s">
        <v>0</v>
      </c>
      <c r="J451" s="3" t="s">
        <v>0</v>
      </c>
    </row>
    <row r="452" spans="1:10" ht="12">
      <c r="A452" s="2" t="s">
        <v>6</v>
      </c>
      <c r="B452" s="1" t="s">
        <v>0</v>
      </c>
      <c r="C452" s="4"/>
      <c r="G452" s="6">
        <f>SUM(G433:G451)</f>
        <v>3786402.5</v>
      </c>
      <c r="J452" s="6">
        <f>SUM(J433:J451)</f>
        <v>126033.62077027868</v>
      </c>
    </row>
    <row r="453" spans="2:10" ht="12">
      <c r="B453" s="1" t="s">
        <v>0</v>
      </c>
      <c r="C453" s="4"/>
      <c r="J453" s="4"/>
    </row>
    <row r="454" spans="1:10" ht="12">
      <c r="A454" s="1" t="s">
        <v>53</v>
      </c>
      <c r="B454" s="1" t="s">
        <v>0</v>
      </c>
      <c r="J454" s="4"/>
    </row>
    <row r="455" spans="2:10" ht="12">
      <c r="B455" s="1" t="s">
        <v>0</v>
      </c>
      <c r="C455" s="4"/>
      <c r="J455" s="4"/>
    </row>
    <row r="456" spans="1:10" ht="12">
      <c r="A456" s="1" t="s">
        <v>85</v>
      </c>
      <c r="C456" s="4"/>
      <c r="J456" s="4"/>
    </row>
    <row r="457" spans="2:10" ht="12">
      <c r="B457" s="1" t="s">
        <v>0</v>
      </c>
      <c r="C457" s="4"/>
      <c r="J457" s="4"/>
    </row>
    <row r="458" spans="1:10" ht="12">
      <c r="A458" s="1" t="s">
        <v>29</v>
      </c>
      <c r="B458" s="5">
        <f aca="true" t="shared" si="70" ref="B458:B475">VLOOKUP(A458,$P$13:$Q$49,2)</f>
        <v>40</v>
      </c>
      <c r="C458" s="4">
        <v>19463</v>
      </c>
      <c r="E458" s="5">
        <v>25</v>
      </c>
      <c r="F458" s="5">
        <v>77.5</v>
      </c>
      <c r="G458" s="4">
        <f>F458*C458</f>
        <v>1508382.5</v>
      </c>
      <c r="H458" s="5">
        <v>15</v>
      </c>
      <c r="I458" s="4">
        <f aca="true" t="shared" si="71" ref="I458:I475">VLOOKUP(B458,$M$13:$N$79,2)</f>
        <v>820</v>
      </c>
      <c r="J458" s="4">
        <f aca="true" t="shared" si="72" ref="J458:J475">G458*H458/I458</f>
        <v>27592.36280487805</v>
      </c>
    </row>
    <row r="459" spans="1:10" ht="12">
      <c r="A459" s="1" t="s">
        <v>31</v>
      </c>
      <c r="B459" s="5">
        <f t="shared" si="70"/>
        <v>20</v>
      </c>
      <c r="C459" s="4"/>
      <c r="G459" s="4">
        <f>F459*C459</f>
        <v>0</v>
      </c>
      <c r="I459" s="4">
        <f t="shared" si="71"/>
        <v>210</v>
      </c>
      <c r="J459" s="4">
        <f t="shared" si="72"/>
        <v>0</v>
      </c>
    </row>
    <row r="460" spans="1:10" ht="12">
      <c r="A460" s="1" t="s">
        <v>33</v>
      </c>
      <c r="B460" s="5">
        <f t="shared" si="70"/>
        <v>60</v>
      </c>
      <c r="C460" s="4">
        <v>2555</v>
      </c>
      <c r="E460" s="5">
        <v>4</v>
      </c>
      <c r="F460" s="5">
        <v>55</v>
      </c>
      <c r="G460" s="4">
        <f>F460*C460</f>
        <v>140525</v>
      </c>
      <c r="H460" s="5">
        <v>15</v>
      </c>
      <c r="I460" s="4">
        <f t="shared" si="71"/>
        <v>1830</v>
      </c>
      <c r="J460" s="4">
        <f t="shared" si="72"/>
        <v>1151.844262295082</v>
      </c>
    </row>
    <row r="461" spans="1:10" ht="12">
      <c r="A461" s="1" t="s">
        <v>34</v>
      </c>
      <c r="B461" s="5">
        <f t="shared" si="70"/>
        <v>60</v>
      </c>
      <c r="C461" s="4">
        <v>5750</v>
      </c>
      <c r="E461" s="5">
        <v>8</v>
      </c>
      <c r="F461" s="5">
        <v>80</v>
      </c>
      <c r="G461" s="4">
        <f>F461*C461</f>
        <v>460000</v>
      </c>
      <c r="H461" s="5">
        <v>20</v>
      </c>
      <c r="I461" s="4">
        <f t="shared" si="71"/>
        <v>1830</v>
      </c>
      <c r="J461" s="4">
        <f t="shared" si="72"/>
        <v>5027.3224043715845</v>
      </c>
    </row>
    <row r="462" spans="1:10" ht="12">
      <c r="A462" s="1" t="s">
        <v>35</v>
      </c>
      <c r="B462" s="5">
        <f t="shared" si="70"/>
        <v>60</v>
      </c>
      <c r="D462" s="5">
        <v>7</v>
      </c>
      <c r="F462" s="4">
        <v>1200</v>
      </c>
      <c r="G462" s="4">
        <f>D462*F462</f>
        <v>8400</v>
      </c>
      <c r="H462" s="5">
        <v>15</v>
      </c>
      <c r="I462" s="4">
        <f t="shared" si="71"/>
        <v>1830</v>
      </c>
      <c r="J462" s="4">
        <f t="shared" si="72"/>
        <v>68.85245901639344</v>
      </c>
    </row>
    <row r="463" spans="1:10" ht="12">
      <c r="A463" s="1" t="s">
        <v>36</v>
      </c>
      <c r="B463" s="5">
        <f t="shared" si="70"/>
        <v>60</v>
      </c>
      <c r="C463" s="4">
        <v>4350</v>
      </c>
      <c r="E463" s="5">
        <v>8</v>
      </c>
      <c r="F463" s="5">
        <v>100</v>
      </c>
      <c r="G463" s="4">
        <f aca="true" t="shared" si="73" ref="G463:G473">F463*C463</f>
        <v>435000</v>
      </c>
      <c r="H463" s="5">
        <v>20</v>
      </c>
      <c r="I463" s="4">
        <f t="shared" si="71"/>
        <v>1830</v>
      </c>
      <c r="J463" s="4">
        <f t="shared" si="72"/>
        <v>4754.098360655737</v>
      </c>
    </row>
    <row r="464" spans="1:10" ht="12">
      <c r="A464" s="1" t="s">
        <v>37</v>
      </c>
      <c r="B464" s="5">
        <f t="shared" si="70"/>
        <v>40</v>
      </c>
      <c r="C464" s="4">
        <v>9347</v>
      </c>
      <c r="E464" s="5">
        <v>20</v>
      </c>
      <c r="F464" s="5">
        <v>115</v>
      </c>
      <c r="G464" s="4">
        <f t="shared" si="73"/>
        <v>1074905</v>
      </c>
      <c r="H464" s="5">
        <v>15</v>
      </c>
      <c r="I464" s="4">
        <f t="shared" si="71"/>
        <v>820</v>
      </c>
      <c r="J464" s="4">
        <f t="shared" si="72"/>
        <v>19662.896341463416</v>
      </c>
    </row>
    <row r="465" spans="1:10" ht="12">
      <c r="A465" s="1" t="s">
        <v>38</v>
      </c>
      <c r="B465" s="5">
        <f t="shared" si="70"/>
        <v>30</v>
      </c>
      <c r="C465" s="4">
        <v>3443</v>
      </c>
      <c r="E465" s="5">
        <v>4</v>
      </c>
      <c r="F465" s="5">
        <v>90</v>
      </c>
      <c r="G465" s="4">
        <f t="shared" si="73"/>
        <v>309870</v>
      </c>
      <c r="H465" s="5">
        <v>20</v>
      </c>
      <c r="I465" s="4">
        <f t="shared" si="71"/>
        <v>465</v>
      </c>
      <c r="J465" s="4">
        <f t="shared" si="72"/>
        <v>13327.741935483871</v>
      </c>
    </row>
    <row r="466" spans="1:10" ht="12">
      <c r="A466" s="1" t="s">
        <v>39</v>
      </c>
      <c r="B466" s="5">
        <f t="shared" si="70"/>
        <v>35</v>
      </c>
      <c r="C466" s="4">
        <v>3241</v>
      </c>
      <c r="E466" s="5">
        <v>8</v>
      </c>
      <c r="F466" s="5">
        <v>150</v>
      </c>
      <c r="G466" s="4">
        <f t="shared" si="73"/>
        <v>486150</v>
      </c>
      <c r="H466" s="5">
        <v>18</v>
      </c>
      <c r="I466" s="4">
        <f t="shared" si="71"/>
        <v>630</v>
      </c>
      <c r="J466" s="4">
        <f t="shared" si="72"/>
        <v>13890</v>
      </c>
    </row>
    <row r="467" spans="1:10" ht="12">
      <c r="A467" s="1" t="s">
        <v>40</v>
      </c>
      <c r="B467" s="5">
        <f t="shared" si="70"/>
        <v>40</v>
      </c>
      <c r="C467" s="4"/>
      <c r="G467" s="4">
        <f t="shared" si="73"/>
        <v>0</v>
      </c>
      <c r="I467" s="4">
        <f t="shared" si="71"/>
        <v>820</v>
      </c>
      <c r="J467" s="4">
        <f t="shared" si="72"/>
        <v>0</v>
      </c>
    </row>
    <row r="468" spans="1:10" ht="12">
      <c r="A468" s="1" t="s">
        <v>41</v>
      </c>
      <c r="B468" s="5">
        <f t="shared" si="70"/>
        <v>40</v>
      </c>
      <c r="C468" s="4">
        <v>3241</v>
      </c>
      <c r="E468" s="5">
        <v>10</v>
      </c>
      <c r="F468" s="5">
        <v>185</v>
      </c>
      <c r="G468" s="4">
        <f t="shared" si="73"/>
        <v>599585</v>
      </c>
      <c r="H468" s="5">
        <v>18</v>
      </c>
      <c r="I468" s="4">
        <f t="shared" si="71"/>
        <v>820</v>
      </c>
      <c r="J468" s="4">
        <f t="shared" si="72"/>
        <v>13161.621951219513</v>
      </c>
    </row>
    <row r="469" spans="1:10" ht="12">
      <c r="A469" s="1" t="s">
        <v>42</v>
      </c>
      <c r="B469" s="5">
        <f t="shared" si="70"/>
        <v>40</v>
      </c>
      <c r="C469" s="4"/>
      <c r="G469" s="4">
        <f t="shared" si="73"/>
        <v>0</v>
      </c>
      <c r="I469" s="4">
        <f t="shared" si="71"/>
        <v>820</v>
      </c>
      <c r="J469" s="4">
        <f t="shared" si="72"/>
        <v>0</v>
      </c>
    </row>
    <row r="470" spans="1:10" ht="12">
      <c r="A470" s="1" t="s">
        <v>43</v>
      </c>
      <c r="B470" s="5">
        <f t="shared" si="70"/>
        <v>40</v>
      </c>
      <c r="C470" s="4"/>
      <c r="G470" s="4">
        <f t="shared" si="73"/>
        <v>0</v>
      </c>
      <c r="I470" s="4">
        <f t="shared" si="71"/>
        <v>820</v>
      </c>
      <c r="J470" s="4">
        <f t="shared" si="72"/>
        <v>0</v>
      </c>
    </row>
    <row r="471" spans="1:10" ht="12">
      <c r="A471" s="1" t="s">
        <v>44</v>
      </c>
      <c r="B471" s="5">
        <f t="shared" si="70"/>
        <v>30</v>
      </c>
      <c r="C471" s="4">
        <v>3950</v>
      </c>
      <c r="F471" s="5">
        <v>90</v>
      </c>
      <c r="G471" s="4">
        <f t="shared" si="73"/>
        <v>355500</v>
      </c>
      <c r="H471" s="5">
        <v>15</v>
      </c>
      <c r="I471" s="4">
        <f t="shared" si="71"/>
        <v>465</v>
      </c>
      <c r="J471" s="4">
        <f t="shared" si="72"/>
        <v>11467.741935483871</v>
      </c>
    </row>
    <row r="472" spans="1:10" ht="12">
      <c r="A472" s="1" t="s">
        <v>45</v>
      </c>
      <c r="B472" s="5">
        <f t="shared" si="70"/>
        <v>50</v>
      </c>
      <c r="F472" s="5">
        <v>6.5</v>
      </c>
      <c r="G472" s="4">
        <f t="shared" si="73"/>
        <v>0</v>
      </c>
      <c r="I472" s="4">
        <f t="shared" si="71"/>
        <v>1275</v>
      </c>
      <c r="J472" s="4">
        <f t="shared" si="72"/>
        <v>0</v>
      </c>
    </row>
    <row r="473" spans="1:10" ht="12">
      <c r="A473" s="1" t="s">
        <v>46</v>
      </c>
      <c r="B473" s="5">
        <f t="shared" si="70"/>
        <v>30</v>
      </c>
      <c r="C473" s="4">
        <v>16530</v>
      </c>
      <c r="F473" s="5">
        <v>45</v>
      </c>
      <c r="G473" s="4">
        <f t="shared" si="73"/>
        <v>743850</v>
      </c>
      <c r="H473" s="5">
        <v>15</v>
      </c>
      <c r="I473" s="4">
        <f t="shared" si="71"/>
        <v>465</v>
      </c>
      <c r="J473" s="4">
        <f t="shared" si="72"/>
        <v>23995.16129032258</v>
      </c>
    </row>
    <row r="474" spans="1:10" ht="12">
      <c r="A474" s="1" t="s">
        <v>47</v>
      </c>
      <c r="B474" s="5">
        <f t="shared" si="70"/>
        <v>60</v>
      </c>
      <c r="D474" s="5">
        <v>99</v>
      </c>
      <c r="F474" s="4">
        <v>2000</v>
      </c>
      <c r="G474" s="4">
        <f>D474*F474</f>
        <v>198000</v>
      </c>
      <c r="H474" s="5">
        <v>15</v>
      </c>
      <c r="I474" s="4">
        <f t="shared" si="71"/>
        <v>1830</v>
      </c>
      <c r="J474" s="4">
        <f t="shared" si="72"/>
        <v>1622.950819672131</v>
      </c>
    </row>
    <row r="475" spans="1:10" ht="12">
      <c r="A475" s="1" t="s">
        <v>49</v>
      </c>
      <c r="B475" s="5">
        <f t="shared" si="70"/>
        <v>25</v>
      </c>
      <c r="G475" s="4">
        <f>F475*C475</f>
        <v>0</v>
      </c>
      <c r="I475" s="4">
        <f t="shared" si="71"/>
        <v>325</v>
      </c>
      <c r="J475" s="4">
        <f t="shared" si="72"/>
        <v>0</v>
      </c>
    </row>
    <row r="476" spans="1:10" ht="12">
      <c r="A476" s="1" t="s">
        <v>0</v>
      </c>
      <c r="B476" s="1" t="s">
        <v>0</v>
      </c>
      <c r="C476" s="4"/>
      <c r="G476" s="3" t="s">
        <v>0</v>
      </c>
      <c r="J476" s="3" t="s">
        <v>0</v>
      </c>
    </row>
    <row r="477" spans="1:10" ht="12">
      <c r="A477" s="2" t="s">
        <v>6</v>
      </c>
      <c r="B477" s="1" t="s">
        <v>0</v>
      </c>
      <c r="C477" s="4"/>
      <c r="G477" s="6">
        <f>SUM(G458:G476)</f>
        <v>6320167.5</v>
      </c>
      <c r="J477" s="6">
        <f>SUM(J458:J476)</f>
        <v>135722.59456486223</v>
      </c>
    </row>
    <row r="478" spans="2:10" ht="12">
      <c r="B478" s="1" t="s">
        <v>0</v>
      </c>
      <c r="C478" s="4"/>
      <c r="J478" s="4"/>
    </row>
    <row r="479" spans="1:10" ht="12">
      <c r="A479" s="1" t="s">
        <v>53</v>
      </c>
      <c r="B479" s="1" t="s">
        <v>0</v>
      </c>
      <c r="J479" s="4"/>
    </row>
    <row r="480" spans="2:10" ht="12">
      <c r="B480" s="1" t="s">
        <v>0</v>
      </c>
      <c r="C480" s="4"/>
      <c r="J480" s="4"/>
    </row>
    <row r="481" spans="1:10" ht="12">
      <c r="A481" s="1" t="s">
        <v>86</v>
      </c>
      <c r="C481" s="4"/>
      <c r="J481" s="4"/>
    </row>
    <row r="482" spans="2:10" ht="12">
      <c r="B482" s="1" t="s">
        <v>0</v>
      </c>
      <c r="C482" s="4"/>
      <c r="J482" s="4"/>
    </row>
    <row r="483" spans="1:10" ht="12">
      <c r="A483" s="1" t="s">
        <v>29</v>
      </c>
      <c r="B483" s="5">
        <f aca="true" t="shared" si="74" ref="B483:B500">VLOOKUP(A483,$P$13:$Q$49,2)</f>
        <v>40</v>
      </c>
      <c r="C483" s="4">
        <v>3925</v>
      </c>
      <c r="E483" s="5">
        <v>30</v>
      </c>
      <c r="F483" s="5">
        <v>85</v>
      </c>
      <c r="G483" s="4">
        <f>F483*C483</f>
        <v>333625</v>
      </c>
      <c r="H483" s="5">
        <v>19</v>
      </c>
      <c r="I483" s="4">
        <f aca="true" t="shared" si="75" ref="I483:I500">VLOOKUP(B483,$M$13:$N$79,2)</f>
        <v>820</v>
      </c>
      <c r="J483" s="4">
        <f aca="true" t="shared" si="76" ref="J483:J500">G483*H483/I483</f>
        <v>7730.335365853659</v>
      </c>
    </row>
    <row r="484" spans="1:10" ht="12">
      <c r="A484" s="1" t="s">
        <v>31</v>
      </c>
      <c r="B484" s="5">
        <f t="shared" si="74"/>
        <v>20</v>
      </c>
      <c r="C484" s="4">
        <v>400</v>
      </c>
      <c r="E484" s="5">
        <v>30</v>
      </c>
      <c r="F484" s="5">
        <v>59</v>
      </c>
      <c r="G484" s="4">
        <f>F484*C484</f>
        <v>23600</v>
      </c>
      <c r="H484" s="5">
        <v>19</v>
      </c>
      <c r="I484" s="4">
        <f t="shared" si="75"/>
        <v>210</v>
      </c>
      <c r="J484" s="4">
        <f t="shared" si="76"/>
        <v>2135.2380952380954</v>
      </c>
    </row>
    <row r="485" spans="1:10" ht="12">
      <c r="A485" s="1" t="s">
        <v>33</v>
      </c>
      <c r="B485" s="5">
        <f t="shared" si="74"/>
        <v>60</v>
      </c>
      <c r="C485" s="4">
        <v>5700</v>
      </c>
      <c r="E485" s="5">
        <v>6</v>
      </c>
      <c r="F485" s="5">
        <v>60</v>
      </c>
      <c r="G485" s="4">
        <f>F485*C485</f>
        <v>342000</v>
      </c>
      <c r="H485" s="5">
        <v>18</v>
      </c>
      <c r="I485" s="4">
        <f t="shared" si="75"/>
        <v>1830</v>
      </c>
      <c r="J485" s="4">
        <f t="shared" si="76"/>
        <v>3363.934426229508</v>
      </c>
    </row>
    <row r="486" spans="1:10" ht="12">
      <c r="A486" s="1" t="s">
        <v>34</v>
      </c>
      <c r="B486" s="5">
        <f t="shared" si="74"/>
        <v>60</v>
      </c>
      <c r="C486" s="4">
        <v>6490</v>
      </c>
      <c r="E486" s="5">
        <v>8</v>
      </c>
      <c r="F486" s="5">
        <v>80</v>
      </c>
      <c r="G486" s="4">
        <f>F486*C486</f>
        <v>519200</v>
      </c>
      <c r="H486" s="5">
        <v>18</v>
      </c>
      <c r="I486" s="4">
        <f t="shared" si="75"/>
        <v>1830</v>
      </c>
      <c r="J486" s="4">
        <f t="shared" si="76"/>
        <v>5106.88524590164</v>
      </c>
    </row>
    <row r="487" spans="1:10" ht="12">
      <c r="A487" s="1" t="s">
        <v>35</v>
      </c>
      <c r="B487" s="5">
        <f t="shared" si="74"/>
        <v>60</v>
      </c>
      <c r="F487" s="4">
        <v>1200</v>
      </c>
      <c r="G487" s="5">
        <f>D487*F487</f>
        <v>0</v>
      </c>
      <c r="I487" s="4">
        <f t="shared" si="75"/>
        <v>1830</v>
      </c>
      <c r="J487" s="4">
        <f t="shared" si="76"/>
        <v>0</v>
      </c>
    </row>
    <row r="488" spans="1:10" ht="12">
      <c r="A488" s="1" t="s">
        <v>36</v>
      </c>
      <c r="B488" s="5">
        <f t="shared" si="74"/>
        <v>60</v>
      </c>
      <c r="C488" s="4">
        <v>8000</v>
      </c>
      <c r="E488" s="5">
        <v>8</v>
      </c>
      <c r="F488" s="5">
        <v>100</v>
      </c>
      <c r="G488" s="4">
        <f aca="true" t="shared" si="77" ref="G488:G498">F488*C488</f>
        <v>800000</v>
      </c>
      <c r="H488" s="5">
        <v>18</v>
      </c>
      <c r="I488" s="4">
        <f t="shared" si="75"/>
        <v>1830</v>
      </c>
      <c r="J488" s="4">
        <f t="shared" si="76"/>
        <v>7868.852459016393</v>
      </c>
    </row>
    <row r="489" spans="1:10" ht="12">
      <c r="A489" s="1" t="s">
        <v>37</v>
      </c>
      <c r="B489" s="5">
        <f t="shared" si="74"/>
        <v>40</v>
      </c>
      <c r="C489" s="4">
        <v>7340</v>
      </c>
      <c r="E489" s="5">
        <v>8</v>
      </c>
      <c r="F489" s="5">
        <v>60</v>
      </c>
      <c r="G489" s="4">
        <f t="shared" si="77"/>
        <v>440400</v>
      </c>
      <c r="H489" s="5">
        <v>18</v>
      </c>
      <c r="I489" s="4">
        <f t="shared" si="75"/>
        <v>820</v>
      </c>
      <c r="J489" s="4">
        <f t="shared" si="76"/>
        <v>9667.317073170732</v>
      </c>
    </row>
    <row r="490" spans="1:10" ht="12">
      <c r="A490" s="1" t="s">
        <v>38</v>
      </c>
      <c r="B490" s="5">
        <f t="shared" si="74"/>
        <v>30</v>
      </c>
      <c r="C490" s="4">
        <v>3930</v>
      </c>
      <c r="E490" s="5">
        <v>4</v>
      </c>
      <c r="F490" s="5">
        <v>90</v>
      </c>
      <c r="G490" s="4">
        <f t="shared" si="77"/>
        <v>353700</v>
      </c>
      <c r="H490" s="5">
        <v>19</v>
      </c>
      <c r="I490" s="4">
        <f t="shared" si="75"/>
        <v>465</v>
      </c>
      <c r="J490" s="4">
        <f t="shared" si="76"/>
        <v>14452.258064516129</v>
      </c>
    </row>
    <row r="491" spans="1:10" ht="12">
      <c r="A491" s="1" t="s">
        <v>39</v>
      </c>
      <c r="B491" s="5">
        <f t="shared" si="74"/>
        <v>35</v>
      </c>
      <c r="C491" s="4">
        <v>360</v>
      </c>
      <c r="E491" s="5">
        <v>5</v>
      </c>
      <c r="F491" s="5">
        <v>150</v>
      </c>
      <c r="G491" s="4">
        <f t="shared" si="77"/>
        <v>54000</v>
      </c>
      <c r="H491" s="5">
        <v>19</v>
      </c>
      <c r="I491" s="4">
        <f t="shared" si="75"/>
        <v>630</v>
      </c>
      <c r="J491" s="4">
        <f t="shared" si="76"/>
        <v>1628.5714285714287</v>
      </c>
    </row>
    <row r="492" spans="1:10" ht="12">
      <c r="A492" s="1" t="s">
        <v>40</v>
      </c>
      <c r="B492" s="5">
        <f t="shared" si="74"/>
        <v>40</v>
      </c>
      <c r="C492" s="4">
        <v>700</v>
      </c>
      <c r="E492" s="5">
        <v>6</v>
      </c>
      <c r="F492" s="5">
        <v>130</v>
      </c>
      <c r="G492" s="4">
        <f t="shared" si="77"/>
        <v>91000</v>
      </c>
      <c r="H492" s="5">
        <v>6</v>
      </c>
      <c r="I492" s="4">
        <f t="shared" si="75"/>
        <v>820</v>
      </c>
      <c r="J492" s="4">
        <f t="shared" si="76"/>
        <v>665.8536585365854</v>
      </c>
    </row>
    <row r="493" spans="1:10" ht="12">
      <c r="A493" s="1" t="s">
        <v>41</v>
      </c>
      <c r="B493" s="5">
        <f t="shared" si="74"/>
        <v>40</v>
      </c>
      <c r="C493" s="4">
        <v>1060</v>
      </c>
      <c r="E493" s="5">
        <v>12</v>
      </c>
      <c r="F493" s="5">
        <v>195</v>
      </c>
      <c r="G493" s="4">
        <f t="shared" si="77"/>
        <v>206700</v>
      </c>
      <c r="H493" s="5">
        <v>10</v>
      </c>
      <c r="I493" s="4">
        <f t="shared" si="75"/>
        <v>820</v>
      </c>
      <c r="J493" s="4">
        <f t="shared" si="76"/>
        <v>2520.731707317073</v>
      </c>
    </row>
    <row r="494" spans="1:10" ht="12">
      <c r="A494" s="1" t="s">
        <v>42</v>
      </c>
      <c r="B494" s="5">
        <f t="shared" si="74"/>
        <v>40</v>
      </c>
      <c r="C494" s="4">
        <v>700</v>
      </c>
      <c r="E494" s="5">
        <v>4</v>
      </c>
      <c r="F494" s="5">
        <v>95</v>
      </c>
      <c r="G494" s="4">
        <f t="shared" si="77"/>
        <v>66500</v>
      </c>
      <c r="H494" s="5">
        <v>6</v>
      </c>
      <c r="I494" s="4">
        <f t="shared" si="75"/>
        <v>820</v>
      </c>
      <c r="J494" s="4">
        <f t="shared" si="76"/>
        <v>486.5853658536585</v>
      </c>
    </row>
    <row r="495" spans="1:10" ht="12">
      <c r="A495" s="1" t="s">
        <v>43</v>
      </c>
      <c r="B495" s="5">
        <f t="shared" si="74"/>
        <v>40</v>
      </c>
      <c r="C495" s="4">
        <v>1060</v>
      </c>
      <c r="E495" s="5">
        <v>3</v>
      </c>
      <c r="F495" s="5">
        <v>65</v>
      </c>
      <c r="G495" s="4">
        <f t="shared" si="77"/>
        <v>68900</v>
      </c>
      <c r="H495" s="5">
        <v>10</v>
      </c>
      <c r="I495" s="4">
        <f t="shared" si="75"/>
        <v>820</v>
      </c>
      <c r="J495" s="4">
        <f t="shared" si="76"/>
        <v>840.2439024390244</v>
      </c>
    </row>
    <row r="496" spans="1:10" ht="12">
      <c r="A496" s="1" t="s">
        <v>44</v>
      </c>
      <c r="B496" s="5">
        <f t="shared" si="74"/>
        <v>30</v>
      </c>
      <c r="C496" s="4">
        <v>0</v>
      </c>
      <c r="F496" s="5">
        <v>90</v>
      </c>
      <c r="G496" s="4">
        <f t="shared" si="77"/>
        <v>0</v>
      </c>
      <c r="I496" s="4">
        <f t="shared" si="75"/>
        <v>465</v>
      </c>
      <c r="J496" s="4">
        <f t="shared" si="76"/>
        <v>0</v>
      </c>
    </row>
    <row r="497" spans="1:10" ht="12">
      <c r="A497" s="1" t="s">
        <v>45</v>
      </c>
      <c r="B497" s="5">
        <f t="shared" si="74"/>
        <v>50</v>
      </c>
      <c r="C497" s="5">
        <v>0</v>
      </c>
      <c r="F497" s="5">
        <v>6.5</v>
      </c>
      <c r="G497" s="4">
        <f t="shared" si="77"/>
        <v>0</v>
      </c>
      <c r="I497" s="4">
        <f t="shared" si="75"/>
        <v>1275</v>
      </c>
      <c r="J497" s="4">
        <f t="shared" si="76"/>
        <v>0</v>
      </c>
    </row>
    <row r="498" spans="1:10" ht="12">
      <c r="A498" s="1" t="s">
        <v>46</v>
      </c>
      <c r="B498" s="5">
        <f t="shared" si="74"/>
        <v>30</v>
      </c>
      <c r="C498" s="4">
        <v>3000</v>
      </c>
      <c r="F498" s="5">
        <v>45</v>
      </c>
      <c r="G498" s="4">
        <f t="shared" si="77"/>
        <v>135000</v>
      </c>
      <c r="H498" s="5">
        <v>48</v>
      </c>
      <c r="I498" s="4">
        <f t="shared" si="75"/>
        <v>465</v>
      </c>
      <c r="J498" s="4">
        <f t="shared" si="76"/>
        <v>13935.483870967742</v>
      </c>
    </row>
    <row r="499" spans="1:10" ht="12">
      <c r="A499" s="1" t="s">
        <v>47</v>
      </c>
      <c r="B499" s="5">
        <f t="shared" si="74"/>
        <v>60</v>
      </c>
      <c r="D499" s="5">
        <v>0</v>
      </c>
      <c r="F499" s="4">
        <v>2000</v>
      </c>
      <c r="G499" s="5">
        <f>D499*F499</f>
        <v>0</v>
      </c>
      <c r="I499" s="4">
        <f t="shared" si="75"/>
        <v>1830</v>
      </c>
      <c r="J499" s="4">
        <f t="shared" si="76"/>
        <v>0</v>
      </c>
    </row>
    <row r="500" spans="1:10" ht="12">
      <c r="A500" s="1" t="s">
        <v>49</v>
      </c>
      <c r="B500" s="5">
        <f t="shared" si="74"/>
        <v>25</v>
      </c>
      <c r="G500" s="4">
        <f>F500*C500</f>
        <v>0</v>
      </c>
      <c r="I500" s="4">
        <f t="shared" si="75"/>
        <v>325</v>
      </c>
      <c r="J500" s="4">
        <f t="shared" si="76"/>
        <v>0</v>
      </c>
    </row>
    <row r="501" spans="1:10" ht="12">
      <c r="A501" s="1" t="s">
        <v>0</v>
      </c>
      <c r="B501" s="1" t="s">
        <v>0</v>
      </c>
      <c r="C501" s="4"/>
      <c r="G501" s="3" t="s">
        <v>0</v>
      </c>
      <c r="J501" s="3" t="s">
        <v>0</v>
      </c>
    </row>
    <row r="502" spans="1:10" ht="12">
      <c r="A502" s="2" t="s">
        <v>6</v>
      </c>
      <c r="B502" s="1" t="s">
        <v>0</v>
      </c>
      <c r="C502" s="4"/>
      <c r="G502" s="6">
        <f>SUM(G483:G501)</f>
        <v>3434625</v>
      </c>
      <c r="J502" s="6">
        <f>SUM(J483:J501)</f>
        <v>70402.29066361167</v>
      </c>
    </row>
    <row r="503" spans="2:10" ht="12">
      <c r="B503" s="1" t="s">
        <v>0</v>
      </c>
      <c r="C503" s="4"/>
      <c r="J503" s="4"/>
    </row>
    <row r="504" spans="1:10" ht="12">
      <c r="A504" s="1" t="s">
        <v>53</v>
      </c>
      <c r="B504" s="1" t="s">
        <v>0</v>
      </c>
      <c r="J504" s="4"/>
    </row>
    <row r="505" spans="2:10" ht="12">
      <c r="B505" s="1" t="s">
        <v>0</v>
      </c>
      <c r="C505" s="4"/>
      <c r="J505" s="4"/>
    </row>
    <row r="506" spans="1:10" ht="12">
      <c r="A506" s="1" t="s">
        <v>87</v>
      </c>
      <c r="C506" s="4"/>
      <c r="J506" s="4"/>
    </row>
    <row r="507" spans="2:10" ht="12">
      <c r="B507" s="1" t="s">
        <v>0</v>
      </c>
      <c r="C507" s="4"/>
      <c r="J507" s="4"/>
    </row>
    <row r="508" spans="1:10" ht="12">
      <c r="A508" s="1" t="s">
        <v>29</v>
      </c>
      <c r="B508" s="5">
        <f aca="true" t="shared" si="78" ref="B508:B525">VLOOKUP(A508,$P$13:$Q$49,2)</f>
        <v>40</v>
      </c>
      <c r="C508" s="4">
        <v>3735</v>
      </c>
      <c r="E508" s="5">
        <v>23</v>
      </c>
      <c r="F508" s="5">
        <v>67.5</v>
      </c>
      <c r="G508" s="4">
        <f>F508*C508</f>
        <v>252112.5</v>
      </c>
      <c r="H508" s="5">
        <v>5</v>
      </c>
      <c r="I508" s="4">
        <f aca="true" t="shared" si="79" ref="I508:I525">VLOOKUP(B508,$M$13:$N$79,2)</f>
        <v>820</v>
      </c>
      <c r="J508" s="4">
        <f aca="true" t="shared" si="80" ref="J508:J525">G508*H508/I508</f>
        <v>1537.2713414634147</v>
      </c>
    </row>
    <row r="509" spans="1:10" ht="12">
      <c r="A509" s="1" t="s">
        <v>31</v>
      </c>
      <c r="B509" s="5">
        <f t="shared" si="78"/>
        <v>20</v>
      </c>
      <c r="C509" s="4">
        <v>0</v>
      </c>
      <c r="G509" s="4">
        <f>F509*C509</f>
        <v>0</v>
      </c>
      <c r="I509" s="4">
        <f t="shared" si="79"/>
        <v>210</v>
      </c>
      <c r="J509" s="4">
        <f t="shared" si="80"/>
        <v>0</v>
      </c>
    </row>
    <row r="510" spans="1:10" ht="12">
      <c r="A510" s="1" t="s">
        <v>33</v>
      </c>
      <c r="B510" s="5">
        <f t="shared" si="78"/>
        <v>60</v>
      </c>
      <c r="C510" s="4">
        <v>1850</v>
      </c>
      <c r="E510" s="5">
        <v>8</v>
      </c>
      <c r="F510" s="5">
        <v>70</v>
      </c>
      <c r="G510" s="4">
        <f>F510*C510</f>
        <v>129500</v>
      </c>
      <c r="H510" s="5">
        <v>5</v>
      </c>
      <c r="I510" s="4">
        <f t="shared" si="79"/>
        <v>1830</v>
      </c>
      <c r="J510" s="4">
        <f t="shared" si="80"/>
        <v>353.8251366120219</v>
      </c>
    </row>
    <row r="511" spans="1:10" ht="12">
      <c r="A511" s="1" t="s">
        <v>34</v>
      </c>
      <c r="B511" s="5">
        <f t="shared" si="78"/>
        <v>60</v>
      </c>
      <c r="C511" s="4">
        <v>900</v>
      </c>
      <c r="E511" s="5">
        <v>8</v>
      </c>
      <c r="F511" s="5">
        <v>80</v>
      </c>
      <c r="G511" s="4">
        <f>F511*C511</f>
        <v>72000</v>
      </c>
      <c r="H511" s="5">
        <v>5</v>
      </c>
      <c r="I511" s="4">
        <f t="shared" si="79"/>
        <v>1830</v>
      </c>
      <c r="J511" s="4">
        <f t="shared" si="80"/>
        <v>196.72131147540983</v>
      </c>
    </row>
    <row r="512" spans="1:10" ht="12">
      <c r="A512" s="1" t="s">
        <v>35</v>
      </c>
      <c r="B512" s="5">
        <f t="shared" si="78"/>
        <v>60</v>
      </c>
      <c r="F512" s="4">
        <v>1200</v>
      </c>
      <c r="I512" s="4">
        <f t="shared" si="79"/>
        <v>1830</v>
      </c>
      <c r="J512" s="4">
        <f t="shared" si="80"/>
        <v>0</v>
      </c>
    </row>
    <row r="513" spans="1:10" ht="12">
      <c r="A513" s="1" t="s">
        <v>36</v>
      </c>
      <c r="B513" s="5">
        <f t="shared" si="78"/>
        <v>60</v>
      </c>
      <c r="C513" s="4">
        <v>1390</v>
      </c>
      <c r="E513" s="5">
        <v>8</v>
      </c>
      <c r="F513" s="5">
        <v>100</v>
      </c>
      <c r="G513" s="4">
        <f aca="true" t="shared" si="81" ref="G513:G523">F513*C513</f>
        <v>139000</v>
      </c>
      <c r="H513" s="5">
        <v>5</v>
      </c>
      <c r="I513" s="4">
        <f t="shared" si="79"/>
        <v>1830</v>
      </c>
      <c r="J513" s="4">
        <f t="shared" si="80"/>
        <v>379.78142076502735</v>
      </c>
    </row>
    <row r="514" spans="1:10" ht="12">
      <c r="A514" s="1" t="s">
        <v>37</v>
      </c>
      <c r="B514" s="5">
        <f t="shared" si="78"/>
        <v>40</v>
      </c>
      <c r="C514" s="4">
        <v>4100</v>
      </c>
      <c r="E514" s="5">
        <v>18</v>
      </c>
      <c r="F514" s="5">
        <v>110</v>
      </c>
      <c r="G514" s="4">
        <f t="shared" si="81"/>
        <v>451000</v>
      </c>
      <c r="H514" s="5">
        <v>5</v>
      </c>
      <c r="I514" s="4">
        <f t="shared" si="79"/>
        <v>820</v>
      </c>
      <c r="J514" s="4">
        <f t="shared" si="80"/>
        <v>2750</v>
      </c>
    </row>
    <row r="515" spans="1:10" ht="12">
      <c r="A515" s="1" t="s">
        <v>38</v>
      </c>
      <c r="B515" s="5">
        <f t="shared" si="78"/>
        <v>30</v>
      </c>
      <c r="C515" s="4">
        <v>920</v>
      </c>
      <c r="E515" s="5">
        <v>4</v>
      </c>
      <c r="F515" s="5">
        <v>90</v>
      </c>
      <c r="G515" s="4">
        <f t="shared" si="81"/>
        <v>82800</v>
      </c>
      <c r="H515" s="5">
        <v>5</v>
      </c>
      <c r="I515" s="4">
        <f t="shared" si="79"/>
        <v>465</v>
      </c>
      <c r="J515" s="4">
        <f t="shared" si="80"/>
        <v>890.3225806451613</v>
      </c>
    </row>
    <row r="516" spans="1:10" ht="12">
      <c r="A516" s="1" t="s">
        <v>39</v>
      </c>
      <c r="B516" s="5">
        <f t="shared" si="78"/>
        <v>35</v>
      </c>
      <c r="C516" s="4">
        <v>0</v>
      </c>
      <c r="G516" s="4">
        <f t="shared" si="81"/>
        <v>0</v>
      </c>
      <c r="I516" s="4">
        <f t="shared" si="79"/>
        <v>630</v>
      </c>
      <c r="J516" s="4">
        <f t="shared" si="80"/>
        <v>0</v>
      </c>
    </row>
    <row r="517" spans="1:10" ht="12">
      <c r="A517" s="1" t="s">
        <v>40</v>
      </c>
      <c r="B517" s="5">
        <f t="shared" si="78"/>
        <v>40</v>
      </c>
      <c r="C517" s="4">
        <v>0</v>
      </c>
      <c r="G517" s="4">
        <f t="shared" si="81"/>
        <v>0</v>
      </c>
      <c r="I517" s="4">
        <f t="shared" si="79"/>
        <v>820</v>
      </c>
      <c r="J517" s="4">
        <f t="shared" si="80"/>
        <v>0</v>
      </c>
    </row>
    <row r="518" spans="1:10" ht="12">
      <c r="A518" s="1" t="s">
        <v>41</v>
      </c>
      <c r="B518" s="5">
        <f t="shared" si="78"/>
        <v>40</v>
      </c>
      <c r="C518" s="4">
        <v>0</v>
      </c>
      <c r="G518" s="4">
        <f t="shared" si="81"/>
        <v>0</v>
      </c>
      <c r="I518" s="4">
        <f t="shared" si="79"/>
        <v>820</v>
      </c>
      <c r="J518" s="4">
        <f t="shared" si="80"/>
        <v>0</v>
      </c>
    </row>
    <row r="519" spans="1:10" ht="12">
      <c r="A519" s="1" t="s">
        <v>42</v>
      </c>
      <c r="B519" s="5">
        <f t="shared" si="78"/>
        <v>40</v>
      </c>
      <c r="C519" s="4">
        <v>0</v>
      </c>
      <c r="G519" s="4">
        <f t="shared" si="81"/>
        <v>0</v>
      </c>
      <c r="I519" s="4">
        <f t="shared" si="79"/>
        <v>820</v>
      </c>
      <c r="J519" s="4">
        <f t="shared" si="80"/>
        <v>0</v>
      </c>
    </row>
    <row r="520" spans="1:10" ht="12">
      <c r="A520" s="1" t="s">
        <v>43</v>
      </c>
      <c r="B520" s="5">
        <f t="shared" si="78"/>
        <v>40</v>
      </c>
      <c r="C520" s="4">
        <v>0</v>
      </c>
      <c r="G520" s="4">
        <f t="shared" si="81"/>
        <v>0</v>
      </c>
      <c r="I520" s="4">
        <f t="shared" si="79"/>
        <v>820</v>
      </c>
      <c r="J520" s="4">
        <f t="shared" si="80"/>
        <v>0</v>
      </c>
    </row>
    <row r="521" spans="1:10" ht="12">
      <c r="A521" s="1" t="s">
        <v>44</v>
      </c>
      <c r="B521" s="5">
        <f t="shared" si="78"/>
        <v>30</v>
      </c>
      <c r="C521" s="4">
        <v>2235</v>
      </c>
      <c r="F521" s="5">
        <v>90</v>
      </c>
      <c r="G521" s="4">
        <f t="shared" si="81"/>
        <v>201150</v>
      </c>
      <c r="H521" s="5">
        <v>5</v>
      </c>
      <c r="I521" s="4">
        <f t="shared" si="79"/>
        <v>465</v>
      </c>
      <c r="J521" s="4">
        <f t="shared" si="80"/>
        <v>2162.9032258064517</v>
      </c>
    </row>
    <row r="522" spans="1:10" ht="12">
      <c r="A522" s="1" t="s">
        <v>45</v>
      </c>
      <c r="B522" s="5">
        <f t="shared" si="78"/>
        <v>50</v>
      </c>
      <c r="C522" s="5">
        <v>0</v>
      </c>
      <c r="F522" s="5">
        <v>6.5</v>
      </c>
      <c r="G522" s="4">
        <f t="shared" si="81"/>
        <v>0</v>
      </c>
      <c r="I522" s="4">
        <f t="shared" si="79"/>
        <v>1275</v>
      </c>
      <c r="J522" s="4">
        <f t="shared" si="80"/>
        <v>0</v>
      </c>
    </row>
    <row r="523" spans="1:10" ht="12">
      <c r="A523" s="1" t="s">
        <v>46</v>
      </c>
      <c r="B523" s="5">
        <f t="shared" si="78"/>
        <v>30</v>
      </c>
      <c r="C523" s="4">
        <v>5450</v>
      </c>
      <c r="F523" s="5">
        <v>45</v>
      </c>
      <c r="G523" s="4">
        <f t="shared" si="81"/>
        <v>245250</v>
      </c>
      <c r="H523" s="5">
        <v>5</v>
      </c>
      <c r="I523" s="4">
        <f t="shared" si="79"/>
        <v>465</v>
      </c>
      <c r="J523" s="4">
        <f t="shared" si="80"/>
        <v>2637.0967741935483</v>
      </c>
    </row>
    <row r="524" spans="1:10" ht="12">
      <c r="A524" s="1" t="s">
        <v>47</v>
      </c>
      <c r="B524" s="5">
        <f t="shared" si="78"/>
        <v>60</v>
      </c>
      <c r="D524" s="5">
        <v>62</v>
      </c>
      <c r="F524" s="4">
        <v>2000</v>
      </c>
      <c r="G524" s="4">
        <f>D524*F524</f>
        <v>124000</v>
      </c>
      <c r="H524" s="5">
        <v>5</v>
      </c>
      <c r="I524" s="4">
        <f t="shared" si="79"/>
        <v>1830</v>
      </c>
      <c r="J524" s="4">
        <f t="shared" si="80"/>
        <v>338.7978142076503</v>
      </c>
    </row>
    <row r="525" spans="1:10" ht="12">
      <c r="A525" s="1" t="s">
        <v>49</v>
      </c>
      <c r="B525" s="5">
        <f t="shared" si="78"/>
        <v>25</v>
      </c>
      <c r="G525" s="4">
        <f>F525*C525</f>
        <v>0</v>
      </c>
      <c r="I525" s="4">
        <f t="shared" si="79"/>
        <v>325</v>
      </c>
      <c r="J525" s="4">
        <f t="shared" si="80"/>
        <v>0</v>
      </c>
    </row>
    <row r="526" spans="1:10" ht="12">
      <c r="A526" s="1" t="s">
        <v>0</v>
      </c>
      <c r="B526" s="1" t="s">
        <v>0</v>
      </c>
      <c r="C526" s="4"/>
      <c r="G526" s="3" t="s">
        <v>0</v>
      </c>
      <c r="J526" s="3" t="s">
        <v>0</v>
      </c>
    </row>
    <row r="527" spans="1:10" ht="12">
      <c r="A527" s="2" t="s">
        <v>6</v>
      </c>
      <c r="B527" s="1" t="s">
        <v>0</v>
      </c>
      <c r="C527" s="4"/>
      <c r="G527" s="6">
        <f>SUM(G508:G526)</f>
        <v>1696812.5</v>
      </c>
      <c r="J527" s="6">
        <f>SUM(J508:J526)</f>
        <v>11246.719605168686</v>
      </c>
    </row>
    <row r="528" spans="2:10" ht="12">
      <c r="B528" s="1" t="s">
        <v>0</v>
      </c>
      <c r="C528" s="4"/>
      <c r="J528" s="4"/>
    </row>
    <row r="529" spans="1:10" ht="12">
      <c r="A529" s="1" t="s">
        <v>53</v>
      </c>
      <c r="B529" s="1" t="s">
        <v>0</v>
      </c>
      <c r="J529" s="4"/>
    </row>
    <row r="530" spans="1:10" ht="12">
      <c r="A530" s="1" t="s">
        <v>88</v>
      </c>
      <c r="C530" s="4"/>
      <c r="J530" s="4"/>
    </row>
    <row r="531" spans="2:10" ht="12">
      <c r="B531" s="1" t="s">
        <v>0</v>
      </c>
      <c r="C531" s="4"/>
      <c r="J531" s="4"/>
    </row>
    <row r="532" spans="1:10" ht="12">
      <c r="A532" s="1" t="s">
        <v>29</v>
      </c>
      <c r="B532" s="5">
        <f aca="true" t="shared" si="82" ref="B532:B549">VLOOKUP(A532,$P$13:$Q$49,2)</f>
        <v>40</v>
      </c>
      <c r="C532" s="4">
        <v>6463</v>
      </c>
      <c r="E532" s="5">
        <v>24</v>
      </c>
      <c r="F532" s="5">
        <v>70</v>
      </c>
      <c r="G532" s="4">
        <f>F532*C532</f>
        <v>452410</v>
      </c>
      <c r="H532" s="5">
        <v>20</v>
      </c>
      <c r="I532" s="4">
        <f aca="true" t="shared" si="83" ref="I532:I555">VLOOKUP(B532,$M$13:$N$79,2)</f>
        <v>820</v>
      </c>
      <c r="J532" s="4">
        <f aca="true" t="shared" si="84" ref="J532:J555">G532*H532/I532</f>
        <v>11034.390243902439</v>
      </c>
    </row>
    <row r="533" spans="1:10" ht="12">
      <c r="A533" s="1" t="s">
        <v>31</v>
      </c>
      <c r="B533" s="5">
        <f t="shared" si="82"/>
        <v>20</v>
      </c>
      <c r="C533" s="4">
        <v>4542</v>
      </c>
      <c r="E533" s="5">
        <v>24</v>
      </c>
      <c r="F533" s="5">
        <v>50</v>
      </c>
      <c r="G533" s="4">
        <f>F533*C533</f>
        <v>227100</v>
      </c>
      <c r="H533" s="5">
        <v>30</v>
      </c>
      <c r="I533" s="4">
        <f t="shared" si="83"/>
        <v>210</v>
      </c>
      <c r="J533" s="4">
        <f t="shared" si="84"/>
        <v>32442.85714285714</v>
      </c>
    </row>
    <row r="534" spans="1:10" ht="12">
      <c r="A534" s="1" t="s">
        <v>33</v>
      </c>
      <c r="B534" s="5">
        <f t="shared" si="82"/>
        <v>60</v>
      </c>
      <c r="C534" s="4">
        <v>9331</v>
      </c>
      <c r="E534" s="5">
        <v>8</v>
      </c>
      <c r="F534" s="5">
        <v>70</v>
      </c>
      <c r="G534" s="4">
        <f>F534*C534</f>
        <v>653170</v>
      </c>
      <c r="H534" s="5">
        <v>20</v>
      </c>
      <c r="I534" s="4">
        <f t="shared" si="83"/>
        <v>1830</v>
      </c>
      <c r="J534" s="4">
        <f t="shared" si="84"/>
        <v>7138.469945355191</v>
      </c>
    </row>
    <row r="535" spans="1:10" ht="12">
      <c r="A535" s="1" t="s">
        <v>34</v>
      </c>
      <c r="B535" s="5">
        <f t="shared" si="82"/>
        <v>60</v>
      </c>
      <c r="C535" s="4">
        <v>743</v>
      </c>
      <c r="E535" s="5">
        <v>6</v>
      </c>
      <c r="F535" s="5">
        <v>75</v>
      </c>
      <c r="G535" s="4">
        <f>F535*C535</f>
        <v>55725</v>
      </c>
      <c r="H535" s="5">
        <v>30</v>
      </c>
      <c r="I535" s="4">
        <f t="shared" si="83"/>
        <v>1830</v>
      </c>
      <c r="J535" s="4">
        <f t="shared" si="84"/>
        <v>913.5245901639345</v>
      </c>
    </row>
    <row r="536" spans="1:10" ht="12">
      <c r="A536" s="1" t="s">
        <v>35</v>
      </c>
      <c r="B536" s="5">
        <f t="shared" si="82"/>
        <v>60</v>
      </c>
      <c r="F536" s="4">
        <v>1200</v>
      </c>
      <c r="G536" s="5">
        <f>D536*F536</f>
        <v>0</v>
      </c>
      <c r="I536" s="4">
        <f t="shared" si="83"/>
        <v>1830</v>
      </c>
      <c r="J536" s="4">
        <f t="shared" si="84"/>
        <v>0</v>
      </c>
    </row>
    <row r="537" spans="1:10" ht="12">
      <c r="A537" s="1" t="s">
        <v>36</v>
      </c>
      <c r="B537" s="5">
        <f t="shared" si="82"/>
        <v>60</v>
      </c>
      <c r="C537" s="4">
        <v>4516</v>
      </c>
      <c r="E537" s="5">
        <v>8</v>
      </c>
      <c r="F537" s="5">
        <v>100</v>
      </c>
      <c r="G537" s="4">
        <f aca="true" t="shared" si="85" ref="G537:G547">F537*C537</f>
        <v>451600</v>
      </c>
      <c r="H537" s="5">
        <v>30</v>
      </c>
      <c r="I537" s="4">
        <f t="shared" si="83"/>
        <v>1830</v>
      </c>
      <c r="J537" s="4">
        <f t="shared" si="84"/>
        <v>7403.2786885245905</v>
      </c>
    </row>
    <row r="538" spans="1:10" ht="12">
      <c r="A538" s="1" t="s">
        <v>37</v>
      </c>
      <c r="B538" s="5">
        <f t="shared" si="82"/>
        <v>40</v>
      </c>
      <c r="C538" s="4">
        <v>4780</v>
      </c>
      <c r="E538" s="5">
        <v>10</v>
      </c>
      <c r="F538" s="5">
        <v>65</v>
      </c>
      <c r="G538" s="4">
        <f t="shared" si="85"/>
        <v>310700</v>
      </c>
      <c r="H538" s="5">
        <v>30</v>
      </c>
      <c r="I538" s="4">
        <f t="shared" si="83"/>
        <v>820</v>
      </c>
      <c r="J538" s="4">
        <f t="shared" si="84"/>
        <v>11367.073170731708</v>
      </c>
    </row>
    <row r="539" spans="1:10" ht="12">
      <c r="A539" s="1" t="s">
        <v>38</v>
      </c>
      <c r="B539" s="5">
        <f t="shared" si="82"/>
        <v>30</v>
      </c>
      <c r="C539" s="4">
        <v>1500</v>
      </c>
      <c r="E539" s="5">
        <v>2</v>
      </c>
      <c r="F539" s="5">
        <v>80</v>
      </c>
      <c r="G539" s="4">
        <f t="shared" si="85"/>
        <v>120000</v>
      </c>
      <c r="H539" s="5">
        <v>18</v>
      </c>
      <c r="I539" s="4">
        <f t="shared" si="83"/>
        <v>465</v>
      </c>
      <c r="J539" s="4">
        <f t="shared" si="84"/>
        <v>4645.1612903225805</v>
      </c>
    </row>
    <row r="540" spans="1:10" ht="12">
      <c r="A540" s="1" t="s">
        <v>39</v>
      </c>
      <c r="B540" s="5">
        <f t="shared" si="82"/>
        <v>35</v>
      </c>
      <c r="C540" s="4">
        <v>4000</v>
      </c>
      <c r="E540" s="5">
        <v>6</v>
      </c>
      <c r="F540" s="5">
        <v>150</v>
      </c>
      <c r="G540" s="4">
        <f t="shared" si="85"/>
        <v>600000</v>
      </c>
      <c r="H540" s="5">
        <v>15</v>
      </c>
      <c r="I540" s="4">
        <f t="shared" si="83"/>
        <v>630</v>
      </c>
      <c r="J540" s="4">
        <f t="shared" si="84"/>
        <v>14285.714285714286</v>
      </c>
    </row>
    <row r="541" spans="1:10" ht="12">
      <c r="A541" s="1" t="s">
        <v>40</v>
      </c>
      <c r="B541" s="5">
        <f t="shared" si="82"/>
        <v>40</v>
      </c>
      <c r="C541" s="4">
        <v>700</v>
      </c>
      <c r="E541" s="5">
        <v>3</v>
      </c>
      <c r="F541" s="5">
        <v>120</v>
      </c>
      <c r="G541" s="4">
        <f t="shared" si="85"/>
        <v>84000</v>
      </c>
      <c r="H541" s="5">
        <v>15</v>
      </c>
      <c r="I541" s="4">
        <f t="shared" si="83"/>
        <v>820</v>
      </c>
      <c r="J541" s="4">
        <f t="shared" si="84"/>
        <v>1536.5853658536585</v>
      </c>
    </row>
    <row r="542" spans="1:10" ht="12">
      <c r="A542" s="1" t="s">
        <v>41</v>
      </c>
      <c r="B542" s="5">
        <f t="shared" si="82"/>
        <v>40</v>
      </c>
      <c r="C542" s="4">
        <v>2400</v>
      </c>
      <c r="E542" s="5">
        <v>10</v>
      </c>
      <c r="F542" s="5">
        <v>185</v>
      </c>
      <c r="G542" s="4">
        <f t="shared" si="85"/>
        <v>444000</v>
      </c>
      <c r="H542" s="5">
        <v>15</v>
      </c>
      <c r="I542" s="4">
        <f t="shared" si="83"/>
        <v>820</v>
      </c>
      <c r="J542" s="4">
        <f t="shared" si="84"/>
        <v>8121.951219512195</v>
      </c>
    </row>
    <row r="543" spans="1:10" ht="12">
      <c r="A543" s="1" t="s">
        <v>42</v>
      </c>
      <c r="B543" s="5">
        <f t="shared" si="82"/>
        <v>40</v>
      </c>
      <c r="C543" s="4">
        <v>750</v>
      </c>
      <c r="E543" s="5">
        <v>1.5</v>
      </c>
      <c r="F543" s="5">
        <v>65</v>
      </c>
      <c r="G543" s="4">
        <f t="shared" si="85"/>
        <v>48750</v>
      </c>
      <c r="H543" s="5">
        <v>15</v>
      </c>
      <c r="I543" s="4">
        <f t="shared" si="83"/>
        <v>820</v>
      </c>
      <c r="J543" s="4">
        <f t="shared" si="84"/>
        <v>891.7682926829268</v>
      </c>
    </row>
    <row r="544" spans="1:10" ht="12">
      <c r="A544" s="1" t="s">
        <v>43</v>
      </c>
      <c r="B544" s="5">
        <f t="shared" si="82"/>
        <v>40</v>
      </c>
      <c r="C544" s="4">
        <v>1000</v>
      </c>
      <c r="E544" s="5">
        <v>0.75</v>
      </c>
      <c r="F544" s="5">
        <v>30</v>
      </c>
      <c r="G544" s="4">
        <f t="shared" si="85"/>
        <v>30000</v>
      </c>
      <c r="H544" s="5">
        <v>10</v>
      </c>
      <c r="I544" s="4">
        <f t="shared" si="83"/>
        <v>820</v>
      </c>
      <c r="J544" s="4">
        <f t="shared" si="84"/>
        <v>365.8536585365854</v>
      </c>
    </row>
    <row r="545" spans="1:10" ht="12">
      <c r="A545" s="1" t="s">
        <v>44</v>
      </c>
      <c r="B545" s="5">
        <f t="shared" si="82"/>
        <v>30</v>
      </c>
      <c r="C545" s="4">
        <v>6200</v>
      </c>
      <c r="F545" s="5">
        <v>90</v>
      </c>
      <c r="G545" s="4">
        <f t="shared" si="85"/>
        <v>558000</v>
      </c>
      <c r="H545" s="5">
        <v>18</v>
      </c>
      <c r="I545" s="4">
        <f t="shared" si="83"/>
        <v>465</v>
      </c>
      <c r="J545" s="4">
        <f t="shared" si="84"/>
        <v>21600</v>
      </c>
    </row>
    <row r="546" spans="1:10" ht="12">
      <c r="A546" s="1" t="s">
        <v>45</v>
      </c>
      <c r="B546" s="5">
        <f t="shared" si="82"/>
        <v>50</v>
      </c>
      <c r="C546" s="4">
        <v>2640</v>
      </c>
      <c r="F546" s="5">
        <v>6.5</v>
      </c>
      <c r="G546" s="4">
        <f t="shared" si="85"/>
        <v>17160</v>
      </c>
      <c r="H546" s="5">
        <v>41</v>
      </c>
      <c r="I546" s="4">
        <f t="shared" si="83"/>
        <v>1275</v>
      </c>
      <c r="J546" s="4">
        <f t="shared" si="84"/>
        <v>551.8117647058823</v>
      </c>
    </row>
    <row r="547" spans="1:10" ht="12">
      <c r="A547" s="1" t="s">
        <v>46</v>
      </c>
      <c r="B547" s="5">
        <f t="shared" si="82"/>
        <v>30</v>
      </c>
      <c r="C547" s="4">
        <v>8650</v>
      </c>
      <c r="F547" s="5">
        <v>45</v>
      </c>
      <c r="G547" s="4">
        <f t="shared" si="85"/>
        <v>389250</v>
      </c>
      <c r="H547" s="5">
        <v>15</v>
      </c>
      <c r="I547" s="4">
        <f t="shared" si="83"/>
        <v>465</v>
      </c>
      <c r="J547" s="4">
        <f t="shared" si="84"/>
        <v>12556.451612903225</v>
      </c>
    </row>
    <row r="548" spans="1:10" ht="12">
      <c r="A548" s="1" t="s">
        <v>47</v>
      </c>
      <c r="B548" s="5">
        <f t="shared" si="82"/>
        <v>60</v>
      </c>
      <c r="D548" s="5">
        <v>50</v>
      </c>
      <c r="F548" s="4">
        <v>2000</v>
      </c>
      <c r="G548" s="5">
        <f>D548*F548</f>
        <v>100000</v>
      </c>
      <c r="H548" s="5">
        <v>15</v>
      </c>
      <c r="I548" s="4">
        <f t="shared" si="83"/>
        <v>1830</v>
      </c>
      <c r="J548" s="4">
        <f t="shared" si="84"/>
        <v>819.672131147541</v>
      </c>
    </row>
    <row r="549" spans="1:10" ht="12">
      <c r="A549" s="1" t="s">
        <v>49</v>
      </c>
      <c r="B549" s="5">
        <f t="shared" si="82"/>
        <v>25</v>
      </c>
      <c r="C549" s="4"/>
      <c r="G549" s="4">
        <v>20000</v>
      </c>
      <c r="H549" s="5">
        <v>30</v>
      </c>
      <c r="I549" s="4">
        <f t="shared" si="83"/>
        <v>325</v>
      </c>
      <c r="J549" s="4">
        <f t="shared" si="84"/>
        <v>1846.1538461538462</v>
      </c>
    </row>
    <row r="550" spans="1:10" ht="12">
      <c r="A550" s="1" t="s">
        <v>89</v>
      </c>
      <c r="B550" s="5">
        <v>20</v>
      </c>
      <c r="C550" s="4"/>
      <c r="G550" s="4">
        <v>1800000</v>
      </c>
      <c r="H550" s="5">
        <v>14</v>
      </c>
      <c r="I550" s="4">
        <f t="shared" si="83"/>
        <v>210</v>
      </c>
      <c r="J550" s="4">
        <f t="shared" si="84"/>
        <v>120000</v>
      </c>
    </row>
    <row r="551" spans="1:10" ht="12">
      <c r="A551" s="1" t="s">
        <v>90</v>
      </c>
      <c r="B551" s="5">
        <v>30</v>
      </c>
      <c r="C551" s="4"/>
      <c r="G551" s="4">
        <v>1000000</v>
      </c>
      <c r="H551" s="5">
        <v>18</v>
      </c>
      <c r="I551" s="4">
        <f t="shared" si="83"/>
        <v>465</v>
      </c>
      <c r="J551" s="4">
        <f t="shared" si="84"/>
        <v>38709.67741935484</v>
      </c>
    </row>
    <row r="552" spans="1:10" ht="12">
      <c r="A552" s="1" t="s">
        <v>91</v>
      </c>
      <c r="B552" s="5">
        <v>30</v>
      </c>
      <c r="C552" s="4">
        <v>1000</v>
      </c>
      <c r="E552" s="5">
        <v>4</v>
      </c>
      <c r="F552" s="5">
        <v>50</v>
      </c>
      <c r="G552" s="4">
        <f>F552*C552</f>
        <v>50000</v>
      </c>
      <c r="H552" s="5">
        <v>10</v>
      </c>
      <c r="I552" s="4">
        <f t="shared" si="83"/>
        <v>465</v>
      </c>
      <c r="J552" s="4">
        <f t="shared" si="84"/>
        <v>1075.268817204301</v>
      </c>
    </row>
    <row r="553" spans="1:10" ht="12">
      <c r="A553" s="1" t="s">
        <v>92</v>
      </c>
      <c r="B553" s="5">
        <v>30</v>
      </c>
      <c r="D553" s="5">
        <v>1</v>
      </c>
      <c r="G553" s="4">
        <v>80000</v>
      </c>
      <c r="H553" s="5">
        <v>10</v>
      </c>
      <c r="I553" s="4">
        <f t="shared" si="83"/>
        <v>465</v>
      </c>
      <c r="J553" s="4">
        <f t="shared" si="84"/>
        <v>1720.4301075268818</v>
      </c>
    </row>
    <row r="554" spans="1:10" ht="12">
      <c r="A554" s="1" t="s">
        <v>93</v>
      </c>
      <c r="B554" s="5">
        <v>30</v>
      </c>
      <c r="C554" s="4">
        <v>1100</v>
      </c>
      <c r="E554" s="5">
        <v>1.5</v>
      </c>
      <c r="F554" s="5">
        <v>40</v>
      </c>
      <c r="G554" s="4">
        <f>F554*C554</f>
        <v>44000</v>
      </c>
      <c r="H554" s="5">
        <v>10</v>
      </c>
      <c r="I554" s="4">
        <f t="shared" si="83"/>
        <v>465</v>
      </c>
      <c r="J554" s="4">
        <f t="shared" si="84"/>
        <v>946.236559139785</v>
      </c>
    </row>
    <row r="555" spans="1:10" ht="12">
      <c r="A555" s="1" t="s">
        <v>94</v>
      </c>
      <c r="B555" s="5">
        <v>40</v>
      </c>
      <c r="C555" s="4">
        <v>500</v>
      </c>
      <c r="E555" s="5">
        <v>14</v>
      </c>
      <c r="F555" s="5">
        <v>200</v>
      </c>
      <c r="G555" s="4">
        <f>F555*C555</f>
        <v>100000</v>
      </c>
      <c r="H555" s="5">
        <v>15</v>
      </c>
      <c r="I555" s="4">
        <f t="shared" si="83"/>
        <v>820</v>
      </c>
      <c r="J555" s="4">
        <f t="shared" si="84"/>
        <v>1829.2682926829268</v>
      </c>
    </row>
    <row r="556" spans="7:10" ht="12">
      <c r="G556" s="1" t="s">
        <v>0</v>
      </c>
      <c r="J556" s="1" t="s">
        <v>0</v>
      </c>
    </row>
    <row r="557" spans="1:10" ht="12">
      <c r="A557" s="2" t="s">
        <v>6</v>
      </c>
      <c r="G557" s="6">
        <f>SUM(G532:G556)</f>
        <v>7635865</v>
      </c>
      <c r="J557" s="6">
        <f>SUM(J532:J556)</f>
        <v>301801.5984449765</v>
      </c>
    </row>
    <row r="559" spans="1:10" ht="12">
      <c r="A559" s="1" t="s">
        <v>53</v>
      </c>
      <c r="B559" s="1" t="s">
        <v>0</v>
      </c>
      <c r="J559" s="4"/>
    </row>
    <row r="560" spans="2:10" ht="12">
      <c r="B560" s="1" t="s">
        <v>0</v>
      </c>
      <c r="J560" s="4"/>
    </row>
    <row r="561" spans="1:10" ht="12">
      <c r="A561" s="1" t="s">
        <v>95</v>
      </c>
      <c r="J561" s="4"/>
    </row>
    <row r="562" spans="2:10" ht="12">
      <c r="B562" s="1" t="s">
        <v>0</v>
      </c>
      <c r="C562" s="4"/>
      <c r="J562" s="4"/>
    </row>
    <row r="563" spans="1:10" ht="12">
      <c r="A563" s="1" t="s">
        <v>29</v>
      </c>
      <c r="B563" s="5">
        <f aca="true" t="shared" si="86" ref="B563:B580">VLOOKUP(A563,$P$13:$Q$49,2)</f>
        <v>40</v>
      </c>
      <c r="C563" s="4">
        <v>22820</v>
      </c>
      <c r="E563" s="5">
        <v>26</v>
      </c>
      <c r="F563" s="5">
        <v>80</v>
      </c>
      <c r="G563" s="4">
        <f>F563*C563</f>
        <v>1825600</v>
      </c>
      <c r="H563" s="5">
        <v>25</v>
      </c>
      <c r="I563" s="4">
        <f aca="true" t="shared" si="87" ref="I563:I583">VLOOKUP(B563,$M$13:$N$79,2)</f>
        <v>820</v>
      </c>
      <c r="J563" s="4">
        <f aca="true" t="shared" si="88" ref="J563:J583">G563*H563/I563</f>
        <v>55658.53658536585</v>
      </c>
    </row>
    <row r="564" spans="1:10" ht="12">
      <c r="A564" s="1" t="s">
        <v>31</v>
      </c>
      <c r="B564" s="5">
        <f t="shared" si="86"/>
        <v>20</v>
      </c>
      <c r="C564" s="4">
        <v>1520</v>
      </c>
      <c r="E564" s="5">
        <v>26</v>
      </c>
      <c r="F564" s="5">
        <v>53</v>
      </c>
      <c r="G564" s="4">
        <f>F564*C564</f>
        <v>80560</v>
      </c>
      <c r="H564" s="5">
        <v>15</v>
      </c>
      <c r="I564" s="4">
        <f t="shared" si="87"/>
        <v>210</v>
      </c>
      <c r="J564" s="4">
        <f t="shared" si="88"/>
        <v>5754.285714285715</v>
      </c>
    </row>
    <row r="565" spans="1:10" ht="12">
      <c r="A565" s="1" t="s">
        <v>33</v>
      </c>
      <c r="B565" s="5">
        <f t="shared" si="86"/>
        <v>60</v>
      </c>
      <c r="C565" s="4">
        <v>28140</v>
      </c>
      <c r="E565" s="5">
        <v>8</v>
      </c>
      <c r="F565" s="5">
        <v>70</v>
      </c>
      <c r="G565" s="4">
        <f>F565*C565</f>
        <v>1969800</v>
      </c>
      <c r="H565" s="5">
        <v>25</v>
      </c>
      <c r="I565" s="4">
        <f t="shared" si="87"/>
        <v>1830</v>
      </c>
      <c r="J565" s="4">
        <f t="shared" si="88"/>
        <v>26909.83606557377</v>
      </c>
    </row>
    <row r="566" spans="1:10" ht="12">
      <c r="A566" s="1" t="s">
        <v>34</v>
      </c>
      <c r="B566" s="5">
        <f t="shared" si="86"/>
        <v>60</v>
      </c>
      <c r="C566" s="4"/>
      <c r="G566" s="4">
        <f>F566*C566</f>
        <v>0</v>
      </c>
      <c r="I566" s="4">
        <f t="shared" si="87"/>
        <v>1830</v>
      </c>
      <c r="J566" s="4">
        <f t="shared" si="88"/>
        <v>0</v>
      </c>
    </row>
    <row r="567" spans="1:10" ht="12">
      <c r="A567" s="1" t="s">
        <v>35</v>
      </c>
      <c r="B567" s="5">
        <f t="shared" si="86"/>
        <v>60</v>
      </c>
      <c r="D567" s="5">
        <v>54</v>
      </c>
      <c r="F567" s="4">
        <v>1200</v>
      </c>
      <c r="G567" s="4">
        <f>D567*F567</f>
        <v>64800</v>
      </c>
      <c r="H567" s="5">
        <v>20</v>
      </c>
      <c r="I567" s="4">
        <f t="shared" si="87"/>
        <v>1830</v>
      </c>
      <c r="J567" s="4">
        <f t="shared" si="88"/>
        <v>708.1967213114754</v>
      </c>
    </row>
    <row r="568" spans="1:10" ht="12">
      <c r="A568" s="1" t="s">
        <v>36</v>
      </c>
      <c r="B568" s="5">
        <f t="shared" si="86"/>
        <v>60</v>
      </c>
      <c r="C568" s="4">
        <v>22930</v>
      </c>
      <c r="E568" s="5">
        <v>10</v>
      </c>
      <c r="F568" s="5">
        <v>120</v>
      </c>
      <c r="G568" s="4">
        <f aca="true" t="shared" si="89" ref="G568:G578">F568*C568</f>
        <v>2751600</v>
      </c>
      <c r="H568" s="5">
        <v>25</v>
      </c>
      <c r="I568" s="4">
        <f t="shared" si="87"/>
        <v>1830</v>
      </c>
      <c r="J568" s="4">
        <f t="shared" si="88"/>
        <v>37590.16393442623</v>
      </c>
    </row>
    <row r="569" spans="1:10" ht="12">
      <c r="A569" s="1" t="s">
        <v>37</v>
      </c>
      <c r="B569" s="5">
        <f t="shared" si="86"/>
        <v>40</v>
      </c>
      <c r="C569" s="4">
        <v>42540</v>
      </c>
      <c r="E569" s="5">
        <v>24</v>
      </c>
      <c r="F569" s="5">
        <v>135</v>
      </c>
      <c r="G569" s="4">
        <f t="shared" si="89"/>
        <v>5742900</v>
      </c>
      <c r="H569" s="5">
        <v>25</v>
      </c>
      <c r="I569" s="4">
        <f t="shared" si="87"/>
        <v>820</v>
      </c>
      <c r="J569" s="4">
        <f t="shared" si="88"/>
        <v>175088.41463414635</v>
      </c>
    </row>
    <row r="570" spans="1:10" ht="12">
      <c r="A570" s="1" t="s">
        <v>38</v>
      </c>
      <c r="B570" s="5">
        <f t="shared" si="86"/>
        <v>30</v>
      </c>
      <c r="C570" s="4">
        <v>10860</v>
      </c>
      <c r="E570" s="5">
        <v>4</v>
      </c>
      <c r="F570" s="5">
        <v>90</v>
      </c>
      <c r="G570" s="4">
        <f t="shared" si="89"/>
        <v>977400</v>
      </c>
      <c r="H570" s="5">
        <v>25</v>
      </c>
      <c r="I570" s="4">
        <f t="shared" si="87"/>
        <v>465</v>
      </c>
      <c r="J570" s="4">
        <f t="shared" si="88"/>
        <v>52548.3870967742</v>
      </c>
    </row>
    <row r="571" spans="1:10" ht="12">
      <c r="A571" s="1" t="s">
        <v>39</v>
      </c>
      <c r="B571" s="5">
        <f t="shared" si="86"/>
        <v>35</v>
      </c>
      <c r="C571" s="4"/>
      <c r="G571" s="4">
        <f t="shared" si="89"/>
        <v>0</v>
      </c>
      <c r="I571" s="4">
        <f t="shared" si="87"/>
        <v>630</v>
      </c>
      <c r="J571" s="4">
        <f t="shared" si="88"/>
        <v>0</v>
      </c>
    </row>
    <row r="572" spans="1:10" ht="12">
      <c r="A572" s="1" t="s">
        <v>40</v>
      </c>
      <c r="B572" s="5">
        <f t="shared" si="86"/>
        <v>40</v>
      </c>
      <c r="C572" s="4">
        <v>9916</v>
      </c>
      <c r="E572" s="5">
        <v>5</v>
      </c>
      <c r="F572" s="5">
        <v>125</v>
      </c>
      <c r="G572" s="4">
        <f t="shared" si="89"/>
        <v>1239500</v>
      </c>
      <c r="H572" s="5">
        <v>25</v>
      </c>
      <c r="I572" s="4">
        <f t="shared" si="87"/>
        <v>820</v>
      </c>
      <c r="J572" s="4">
        <f t="shared" si="88"/>
        <v>37789.634146341465</v>
      </c>
    </row>
    <row r="573" spans="1:10" ht="12">
      <c r="A573" s="1" t="s">
        <v>41</v>
      </c>
      <c r="B573" s="5">
        <f t="shared" si="86"/>
        <v>40</v>
      </c>
      <c r="C573" s="4">
        <v>11076</v>
      </c>
      <c r="E573" s="5">
        <v>12</v>
      </c>
      <c r="F573" s="5">
        <v>195</v>
      </c>
      <c r="G573" s="4">
        <f t="shared" si="89"/>
        <v>2159820</v>
      </c>
      <c r="H573" s="5">
        <v>25</v>
      </c>
      <c r="I573" s="4">
        <f t="shared" si="87"/>
        <v>820</v>
      </c>
      <c r="J573" s="4">
        <f t="shared" si="88"/>
        <v>65848.17073170732</v>
      </c>
    </row>
    <row r="574" spans="1:10" ht="12">
      <c r="A574" s="1" t="s">
        <v>42</v>
      </c>
      <c r="B574" s="5">
        <f t="shared" si="86"/>
        <v>40</v>
      </c>
      <c r="C574" s="4"/>
      <c r="G574" s="4">
        <f t="shared" si="89"/>
        <v>0</v>
      </c>
      <c r="I574" s="4">
        <f t="shared" si="87"/>
        <v>820</v>
      </c>
      <c r="J574" s="4">
        <f t="shared" si="88"/>
        <v>0</v>
      </c>
    </row>
    <row r="575" spans="1:10" ht="12">
      <c r="A575" s="1" t="s">
        <v>43</v>
      </c>
      <c r="B575" s="5">
        <f t="shared" si="86"/>
        <v>40</v>
      </c>
      <c r="C575" s="4">
        <v>9916</v>
      </c>
      <c r="E575" s="5">
        <v>2</v>
      </c>
      <c r="F575" s="5">
        <v>40</v>
      </c>
      <c r="G575" s="4">
        <f t="shared" si="89"/>
        <v>396640</v>
      </c>
      <c r="H575" s="5">
        <v>25</v>
      </c>
      <c r="I575" s="4">
        <f t="shared" si="87"/>
        <v>820</v>
      </c>
      <c r="J575" s="4">
        <f t="shared" si="88"/>
        <v>12092.682926829268</v>
      </c>
    </row>
    <row r="576" spans="1:10" ht="12">
      <c r="A576" s="1" t="s">
        <v>44</v>
      </c>
      <c r="B576" s="5">
        <f t="shared" si="86"/>
        <v>30</v>
      </c>
      <c r="C576" s="4">
        <v>28040</v>
      </c>
      <c r="F576" s="5">
        <v>90</v>
      </c>
      <c r="G576" s="4">
        <f t="shared" si="89"/>
        <v>2523600</v>
      </c>
      <c r="H576" s="5">
        <v>10</v>
      </c>
      <c r="I576" s="4">
        <f t="shared" si="87"/>
        <v>465</v>
      </c>
      <c r="J576" s="4">
        <f t="shared" si="88"/>
        <v>54270.967741935485</v>
      </c>
    </row>
    <row r="577" spans="1:10" ht="12">
      <c r="A577" s="1" t="s">
        <v>45</v>
      </c>
      <c r="B577" s="5">
        <f t="shared" si="86"/>
        <v>50</v>
      </c>
      <c r="F577" s="5">
        <v>6.5</v>
      </c>
      <c r="G577" s="4">
        <f t="shared" si="89"/>
        <v>0</v>
      </c>
      <c r="I577" s="4">
        <f t="shared" si="87"/>
        <v>1275</v>
      </c>
      <c r="J577" s="4">
        <f t="shared" si="88"/>
        <v>0</v>
      </c>
    </row>
    <row r="578" spans="1:10" ht="12">
      <c r="A578" s="1" t="s">
        <v>46</v>
      </c>
      <c r="B578" s="5">
        <f t="shared" si="86"/>
        <v>30</v>
      </c>
      <c r="C578" s="4">
        <v>6000</v>
      </c>
      <c r="F578" s="5">
        <v>45</v>
      </c>
      <c r="G578" s="4">
        <f t="shared" si="89"/>
        <v>270000</v>
      </c>
      <c r="H578" s="5">
        <v>1</v>
      </c>
      <c r="I578" s="4">
        <f t="shared" si="87"/>
        <v>465</v>
      </c>
      <c r="J578" s="4">
        <f t="shared" si="88"/>
        <v>580.6451612903226</v>
      </c>
    </row>
    <row r="579" spans="1:10" ht="12">
      <c r="A579" s="1" t="s">
        <v>47</v>
      </c>
      <c r="B579" s="5">
        <f t="shared" si="86"/>
        <v>60</v>
      </c>
      <c r="D579" s="5">
        <v>96</v>
      </c>
      <c r="F579" s="4">
        <v>2000</v>
      </c>
      <c r="G579" s="4">
        <f>D579*F579</f>
        <v>192000</v>
      </c>
      <c r="H579" s="5">
        <v>16</v>
      </c>
      <c r="I579" s="4">
        <f t="shared" si="87"/>
        <v>1830</v>
      </c>
      <c r="J579" s="4">
        <f t="shared" si="88"/>
        <v>1678.688524590164</v>
      </c>
    </row>
    <row r="580" spans="1:10" ht="12">
      <c r="A580" s="1" t="s">
        <v>49</v>
      </c>
      <c r="B580" s="5">
        <f t="shared" si="86"/>
        <v>25</v>
      </c>
      <c r="C580" s="4"/>
      <c r="D580" s="5">
        <v>4</v>
      </c>
      <c r="G580" s="4">
        <v>1160000</v>
      </c>
      <c r="H580" s="5">
        <v>19</v>
      </c>
      <c r="I580" s="4">
        <f t="shared" si="87"/>
        <v>325</v>
      </c>
      <c r="J580" s="4">
        <f t="shared" si="88"/>
        <v>67815.38461538461</v>
      </c>
    </row>
    <row r="581" spans="1:10" ht="12">
      <c r="A581" s="1" t="s">
        <v>96</v>
      </c>
      <c r="B581" s="5">
        <v>25</v>
      </c>
      <c r="C581" s="4">
        <v>3620</v>
      </c>
      <c r="E581" s="5">
        <v>12</v>
      </c>
      <c r="F581" s="5">
        <v>65</v>
      </c>
      <c r="G581" s="4">
        <f>F581*C581</f>
        <v>235300</v>
      </c>
      <c r="H581" s="5">
        <v>25</v>
      </c>
      <c r="I581" s="4">
        <f t="shared" si="87"/>
        <v>325</v>
      </c>
      <c r="J581" s="4">
        <f t="shared" si="88"/>
        <v>18100</v>
      </c>
    </row>
    <row r="582" spans="1:10" ht="12">
      <c r="A582" s="1" t="s">
        <v>97</v>
      </c>
      <c r="B582" s="5">
        <v>30</v>
      </c>
      <c r="C582" s="4">
        <v>11456</v>
      </c>
      <c r="F582" s="5">
        <v>25</v>
      </c>
      <c r="G582" s="4">
        <f>F582*C582</f>
        <v>286400</v>
      </c>
      <c r="H582" s="5">
        <v>20</v>
      </c>
      <c r="I582" s="4">
        <f t="shared" si="87"/>
        <v>465</v>
      </c>
      <c r="J582" s="4">
        <f t="shared" si="88"/>
        <v>12318.279569892473</v>
      </c>
    </row>
    <row r="583" spans="1:10" ht="12">
      <c r="A583" s="1" t="s">
        <v>62</v>
      </c>
      <c r="B583" s="5">
        <v>50</v>
      </c>
      <c r="D583" s="5">
        <v>15</v>
      </c>
      <c r="F583" s="4">
        <v>42000</v>
      </c>
      <c r="G583" s="4">
        <f>D583*F583</f>
        <v>630000</v>
      </c>
      <c r="H583" s="5">
        <v>3</v>
      </c>
      <c r="I583" s="4">
        <f t="shared" si="87"/>
        <v>1275</v>
      </c>
      <c r="J583" s="4">
        <f t="shared" si="88"/>
        <v>1482.3529411764705</v>
      </c>
    </row>
    <row r="584" spans="2:10" ht="12">
      <c r="B584" s="1" t="s">
        <v>0</v>
      </c>
      <c r="G584" s="3" t="s">
        <v>0</v>
      </c>
      <c r="J584" s="3" t="s">
        <v>0</v>
      </c>
    </row>
    <row r="585" spans="1:10" ht="12">
      <c r="A585" s="2" t="s">
        <v>6</v>
      </c>
      <c r="B585" s="1" t="s">
        <v>0</v>
      </c>
      <c r="G585" s="6">
        <f>SUM(G563:G584)</f>
        <v>22505920</v>
      </c>
      <c r="J585" s="6">
        <f>SUM(J563:J584)</f>
        <v>626234.6271110312</v>
      </c>
    </row>
    <row r="586" spans="2:10" ht="12">
      <c r="B586" s="1" t="s">
        <v>0</v>
      </c>
      <c r="J586" s="4"/>
    </row>
    <row r="587" spans="1:10" ht="12">
      <c r="A587" s="1" t="s">
        <v>53</v>
      </c>
      <c r="B587" s="1" t="s">
        <v>0</v>
      </c>
      <c r="J587" s="4"/>
    </row>
    <row r="588" spans="2:10" ht="12">
      <c r="B588" s="1" t="s">
        <v>0</v>
      </c>
      <c r="C588" s="4"/>
      <c r="J588" s="4"/>
    </row>
    <row r="589" spans="1:10" ht="12">
      <c r="A589" s="1" t="s">
        <v>98</v>
      </c>
      <c r="C589" s="4"/>
      <c r="J589" s="4"/>
    </row>
    <row r="590" spans="2:10" ht="12">
      <c r="B590" s="1" t="s">
        <v>0</v>
      </c>
      <c r="C590" s="4"/>
      <c r="J590" s="4"/>
    </row>
    <row r="591" spans="1:10" ht="12">
      <c r="A591" s="1" t="s">
        <v>29</v>
      </c>
      <c r="B591" s="5">
        <f aca="true" t="shared" si="90" ref="B591:B608">VLOOKUP(A591,$P$13:$Q$49,2)</f>
        <v>40</v>
      </c>
      <c r="C591" s="4"/>
      <c r="G591" s="4">
        <f aca="true" t="shared" si="91" ref="G591:G603">F591*C591</f>
        <v>0</v>
      </c>
      <c r="I591" s="4">
        <f aca="true" t="shared" si="92" ref="I591:I608">VLOOKUP(B591,$M$13:$N$79,2)</f>
        <v>820</v>
      </c>
      <c r="J591" s="4">
        <f aca="true" t="shared" si="93" ref="J591:J608">G591*H591/I591</f>
        <v>0</v>
      </c>
    </row>
    <row r="592" spans="1:10" ht="12">
      <c r="A592" s="1" t="s">
        <v>31</v>
      </c>
      <c r="B592" s="5">
        <f t="shared" si="90"/>
        <v>20</v>
      </c>
      <c r="C592" s="4">
        <v>5280</v>
      </c>
      <c r="E592" s="5">
        <v>20</v>
      </c>
      <c r="F592" s="5">
        <v>44</v>
      </c>
      <c r="G592" s="4">
        <f t="shared" si="91"/>
        <v>232320</v>
      </c>
      <c r="H592" s="5">
        <v>7</v>
      </c>
      <c r="I592" s="4">
        <f t="shared" si="92"/>
        <v>210</v>
      </c>
      <c r="J592" s="4">
        <f t="shared" si="93"/>
        <v>7744</v>
      </c>
    </row>
    <row r="593" spans="1:10" ht="12">
      <c r="A593" s="1" t="s">
        <v>33</v>
      </c>
      <c r="B593" s="5">
        <f t="shared" si="90"/>
        <v>60</v>
      </c>
      <c r="C593" s="4">
        <v>6000</v>
      </c>
      <c r="E593" s="5">
        <v>6</v>
      </c>
      <c r="F593" s="5">
        <v>60</v>
      </c>
      <c r="G593" s="4">
        <f t="shared" si="91"/>
        <v>360000</v>
      </c>
      <c r="H593" s="5">
        <v>15</v>
      </c>
      <c r="I593" s="4">
        <f t="shared" si="92"/>
        <v>1830</v>
      </c>
      <c r="J593" s="4">
        <f t="shared" si="93"/>
        <v>2950.8196721311474</v>
      </c>
    </row>
    <row r="594" spans="1:10" ht="12">
      <c r="A594" s="1" t="s">
        <v>34</v>
      </c>
      <c r="B594" s="5">
        <f t="shared" si="90"/>
        <v>60</v>
      </c>
      <c r="C594" s="4"/>
      <c r="G594" s="4">
        <f t="shared" si="91"/>
        <v>0</v>
      </c>
      <c r="I594" s="4">
        <f t="shared" si="92"/>
        <v>1830</v>
      </c>
      <c r="J594" s="4">
        <f t="shared" si="93"/>
        <v>0</v>
      </c>
    </row>
    <row r="595" spans="1:10" ht="12">
      <c r="A595" s="1" t="s">
        <v>36</v>
      </c>
      <c r="B595" s="5">
        <f t="shared" si="90"/>
        <v>60</v>
      </c>
      <c r="C595" s="4"/>
      <c r="G595" s="4">
        <f t="shared" si="91"/>
        <v>0</v>
      </c>
      <c r="I595" s="4">
        <f t="shared" si="92"/>
        <v>1830</v>
      </c>
      <c r="J595" s="4">
        <f t="shared" si="93"/>
        <v>0</v>
      </c>
    </row>
    <row r="596" spans="1:10" ht="12">
      <c r="A596" s="1" t="s">
        <v>37</v>
      </c>
      <c r="B596" s="5">
        <f t="shared" si="90"/>
        <v>40</v>
      </c>
      <c r="C596" s="4"/>
      <c r="G596" s="4">
        <f t="shared" si="91"/>
        <v>0</v>
      </c>
      <c r="I596" s="4">
        <f t="shared" si="92"/>
        <v>820</v>
      </c>
      <c r="J596" s="4">
        <f t="shared" si="93"/>
        <v>0</v>
      </c>
    </row>
    <row r="597" spans="1:10" ht="12">
      <c r="A597" s="1" t="s">
        <v>38</v>
      </c>
      <c r="B597" s="5">
        <f t="shared" si="90"/>
        <v>30</v>
      </c>
      <c r="C597" s="4"/>
      <c r="G597" s="4">
        <f t="shared" si="91"/>
        <v>0</v>
      </c>
      <c r="I597" s="4">
        <f t="shared" si="92"/>
        <v>465</v>
      </c>
      <c r="J597" s="4">
        <f t="shared" si="93"/>
        <v>0</v>
      </c>
    </row>
    <row r="598" spans="1:10" ht="12">
      <c r="A598" s="1" t="s">
        <v>39</v>
      </c>
      <c r="B598" s="5">
        <f t="shared" si="90"/>
        <v>35</v>
      </c>
      <c r="C598" s="4"/>
      <c r="G598" s="4">
        <f t="shared" si="91"/>
        <v>0</v>
      </c>
      <c r="I598" s="4">
        <f t="shared" si="92"/>
        <v>630</v>
      </c>
      <c r="J598" s="4">
        <f t="shared" si="93"/>
        <v>0</v>
      </c>
    </row>
    <row r="599" spans="1:10" ht="12">
      <c r="A599" s="1" t="s">
        <v>40</v>
      </c>
      <c r="B599" s="5">
        <f t="shared" si="90"/>
        <v>40</v>
      </c>
      <c r="C599" s="4"/>
      <c r="G599" s="4">
        <f t="shared" si="91"/>
        <v>0</v>
      </c>
      <c r="I599" s="4">
        <f t="shared" si="92"/>
        <v>820</v>
      </c>
      <c r="J599" s="4">
        <f t="shared" si="93"/>
        <v>0</v>
      </c>
    </row>
    <row r="600" spans="1:10" ht="12">
      <c r="A600" s="1" t="s">
        <v>41</v>
      </c>
      <c r="B600" s="5">
        <f t="shared" si="90"/>
        <v>40</v>
      </c>
      <c r="C600" s="4"/>
      <c r="G600" s="4">
        <f t="shared" si="91"/>
        <v>0</v>
      </c>
      <c r="I600" s="4">
        <f t="shared" si="92"/>
        <v>820</v>
      </c>
      <c r="J600" s="4">
        <f t="shared" si="93"/>
        <v>0</v>
      </c>
    </row>
    <row r="601" spans="1:10" ht="12">
      <c r="A601" s="1" t="s">
        <v>42</v>
      </c>
      <c r="B601" s="5">
        <f t="shared" si="90"/>
        <v>40</v>
      </c>
      <c r="C601" s="4"/>
      <c r="G601" s="4">
        <f t="shared" si="91"/>
        <v>0</v>
      </c>
      <c r="I601" s="4">
        <f t="shared" si="92"/>
        <v>820</v>
      </c>
      <c r="J601" s="4">
        <f t="shared" si="93"/>
        <v>0</v>
      </c>
    </row>
    <row r="602" spans="1:10" ht="12">
      <c r="A602" s="1" t="s">
        <v>43</v>
      </c>
      <c r="B602" s="5">
        <f t="shared" si="90"/>
        <v>40</v>
      </c>
      <c r="C602" s="4"/>
      <c r="G602" s="4">
        <f t="shared" si="91"/>
        <v>0</v>
      </c>
      <c r="I602" s="4">
        <f t="shared" si="92"/>
        <v>820</v>
      </c>
      <c r="J602" s="4">
        <f t="shared" si="93"/>
        <v>0</v>
      </c>
    </row>
    <row r="603" spans="1:10" ht="12">
      <c r="A603" s="1" t="s">
        <v>45</v>
      </c>
      <c r="B603" s="5">
        <f t="shared" si="90"/>
        <v>50</v>
      </c>
      <c r="C603" s="4"/>
      <c r="F603" s="1" t="s">
        <v>0</v>
      </c>
      <c r="G603" s="4">
        <f t="shared" si="91"/>
        <v>0</v>
      </c>
      <c r="I603" s="4">
        <f t="shared" si="92"/>
        <v>1275</v>
      </c>
      <c r="J603" s="4">
        <f t="shared" si="93"/>
        <v>0</v>
      </c>
    </row>
    <row r="604" spans="1:10" ht="12">
      <c r="A604" s="1" t="s">
        <v>49</v>
      </c>
      <c r="B604" s="5">
        <f t="shared" si="90"/>
        <v>25</v>
      </c>
      <c r="C604" s="4"/>
      <c r="G604" s="4">
        <v>95000</v>
      </c>
      <c r="H604" s="5">
        <v>23</v>
      </c>
      <c r="I604" s="4">
        <f t="shared" si="92"/>
        <v>325</v>
      </c>
      <c r="J604" s="4">
        <f t="shared" si="93"/>
        <v>6723.076923076923</v>
      </c>
    </row>
    <row r="605" spans="1:10" ht="12">
      <c r="A605" s="1" t="s">
        <v>50</v>
      </c>
      <c r="B605" s="5">
        <f t="shared" si="90"/>
        <v>30</v>
      </c>
      <c r="C605" s="3" t="s">
        <v>0</v>
      </c>
      <c r="D605" s="5">
        <f>G605/F605</f>
        <v>6.8</v>
      </c>
      <c r="F605" s="4">
        <v>6500</v>
      </c>
      <c r="G605" s="4">
        <v>44200</v>
      </c>
      <c r="H605" s="5">
        <v>22</v>
      </c>
      <c r="I605" s="4">
        <f t="shared" si="92"/>
        <v>465</v>
      </c>
      <c r="J605" s="4">
        <f t="shared" si="93"/>
        <v>2091.1827956989246</v>
      </c>
    </row>
    <row r="606" spans="1:10" ht="12">
      <c r="A606" s="1" t="s">
        <v>51</v>
      </c>
      <c r="B606" s="5">
        <f t="shared" si="90"/>
        <v>20</v>
      </c>
      <c r="C606" s="4"/>
      <c r="D606" s="5">
        <f>G606/F606</f>
        <v>6</v>
      </c>
      <c r="F606" s="4">
        <v>3000</v>
      </c>
      <c r="G606" s="4">
        <v>18000</v>
      </c>
      <c r="H606" s="5">
        <v>16</v>
      </c>
      <c r="I606" s="4">
        <f t="shared" si="92"/>
        <v>210</v>
      </c>
      <c r="J606" s="4">
        <f t="shared" si="93"/>
        <v>1371.4285714285713</v>
      </c>
    </row>
    <row r="607" spans="1:10" ht="12">
      <c r="A607" s="1" t="s">
        <v>52</v>
      </c>
      <c r="B607" s="5">
        <f t="shared" si="90"/>
        <v>10</v>
      </c>
      <c r="C607" s="4"/>
      <c r="D607" s="5">
        <f>G607/F607</f>
        <v>6.5</v>
      </c>
      <c r="F607" s="4">
        <v>10000</v>
      </c>
      <c r="G607" s="4">
        <v>65000</v>
      </c>
      <c r="H607" s="5">
        <v>12</v>
      </c>
      <c r="I607" s="4">
        <f t="shared" si="92"/>
        <v>55</v>
      </c>
      <c r="J607" s="4">
        <f t="shared" si="93"/>
        <v>14181.818181818182</v>
      </c>
    </row>
    <row r="608" spans="1:10" ht="12">
      <c r="A608" s="1" t="s">
        <v>54</v>
      </c>
      <c r="B608" s="5">
        <f t="shared" si="90"/>
        <v>20</v>
      </c>
      <c r="C608" s="4"/>
      <c r="G608" s="4">
        <v>15000</v>
      </c>
      <c r="H608" s="5">
        <v>20</v>
      </c>
      <c r="I608" s="4">
        <f t="shared" si="92"/>
        <v>210</v>
      </c>
      <c r="J608" s="4">
        <f t="shared" si="93"/>
        <v>1428.5714285714287</v>
      </c>
    </row>
    <row r="609" spans="2:10" ht="12">
      <c r="B609" s="1" t="s">
        <v>0</v>
      </c>
      <c r="C609" s="4"/>
      <c r="G609" s="3" t="s">
        <v>0</v>
      </c>
      <c r="J609" s="3" t="s">
        <v>0</v>
      </c>
    </row>
    <row r="610" spans="1:10" ht="12">
      <c r="A610" s="2" t="s">
        <v>6</v>
      </c>
      <c r="B610" s="1" t="s">
        <v>0</v>
      </c>
      <c r="C610" s="4"/>
      <c r="G610" s="6">
        <f>SUM(G591:G609)</f>
        <v>829520</v>
      </c>
      <c r="J610" s="6">
        <f>SUM(J591:J609)</f>
        <v>36490.897572725175</v>
      </c>
    </row>
    <row r="611" spans="1:10" ht="12">
      <c r="A611" s="1" t="s">
        <v>0</v>
      </c>
      <c r="B611" s="1" t="s">
        <v>0</v>
      </c>
      <c r="J611" s="4"/>
    </row>
    <row r="612" ht="12">
      <c r="A612" s="1" t="s">
        <v>53</v>
      </c>
    </row>
    <row r="613" spans="2:10" ht="12">
      <c r="B613" s="1" t="s">
        <v>0</v>
      </c>
      <c r="C613" s="4"/>
      <c r="G613" s="4"/>
      <c r="J613" s="4"/>
    </row>
    <row r="614" spans="1:10" ht="12">
      <c r="A614" s="1" t="s">
        <v>99</v>
      </c>
      <c r="C614" s="4"/>
      <c r="G614" s="4"/>
      <c r="J614" s="4"/>
    </row>
    <row r="615" spans="2:10" ht="12">
      <c r="B615" s="1" t="s">
        <v>0</v>
      </c>
      <c r="C615" s="4"/>
      <c r="G615" s="4"/>
      <c r="J615" s="4"/>
    </row>
    <row r="616" spans="1:10" ht="12">
      <c r="A616" s="1" t="s">
        <v>29</v>
      </c>
      <c r="B616" s="5">
        <f aca="true" t="shared" si="94" ref="B616:B633">VLOOKUP(A616,$P$13:$Q$49,2)</f>
        <v>40</v>
      </c>
      <c r="C616" s="4"/>
      <c r="G616" s="4">
        <f aca="true" t="shared" si="95" ref="G616:G628">F616*C616</f>
        <v>0</v>
      </c>
      <c r="I616" s="4">
        <f aca="true" t="shared" si="96" ref="I616:I633">VLOOKUP(B616,$M$13:$N$79,2)</f>
        <v>820</v>
      </c>
      <c r="J616" s="4">
        <f aca="true" t="shared" si="97" ref="J616:J633">G616*H616/I616</f>
        <v>0</v>
      </c>
    </row>
    <row r="617" spans="1:10" ht="12">
      <c r="A617" s="1" t="s">
        <v>31</v>
      </c>
      <c r="B617" s="5">
        <f t="shared" si="94"/>
        <v>20</v>
      </c>
      <c r="C617" s="4">
        <v>600</v>
      </c>
      <c r="E617" s="5">
        <v>20</v>
      </c>
      <c r="F617" s="5">
        <v>44</v>
      </c>
      <c r="G617" s="4">
        <f t="shared" si="95"/>
        <v>26400</v>
      </c>
      <c r="H617" s="5">
        <v>16</v>
      </c>
      <c r="I617" s="4">
        <f t="shared" si="96"/>
        <v>210</v>
      </c>
      <c r="J617" s="4">
        <f t="shared" si="97"/>
        <v>2011.4285714285713</v>
      </c>
    </row>
    <row r="618" spans="1:10" ht="12">
      <c r="A618" s="1" t="s">
        <v>33</v>
      </c>
      <c r="B618" s="5">
        <f t="shared" si="94"/>
        <v>60</v>
      </c>
      <c r="C618" s="4">
        <v>15000</v>
      </c>
      <c r="E618" s="5">
        <v>4</v>
      </c>
      <c r="F618" s="5">
        <v>55</v>
      </c>
      <c r="G618" s="4">
        <f t="shared" si="95"/>
        <v>825000</v>
      </c>
      <c r="H618" s="5">
        <v>18</v>
      </c>
      <c r="I618" s="4">
        <f t="shared" si="96"/>
        <v>1830</v>
      </c>
      <c r="J618" s="4">
        <f t="shared" si="97"/>
        <v>8114.754098360656</v>
      </c>
    </row>
    <row r="619" spans="1:10" ht="12">
      <c r="A619" s="1" t="s">
        <v>34</v>
      </c>
      <c r="B619" s="5">
        <f t="shared" si="94"/>
        <v>60</v>
      </c>
      <c r="C619" s="4"/>
      <c r="G619" s="4">
        <f t="shared" si="95"/>
        <v>0</v>
      </c>
      <c r="I619" s="4">
        <f t="shared" si="96"/>
        <v>1830</v>
      </c>
      <c r="J619" s="4">
        <f t="shared" si="97"/>
        <v>0</v>
      </c>
    </row>
    <row r="620" spans="1:10" ht="12">
      <c r="A620" s="1" t="s">
        <v>36</v>
      </c>
      <c r="B620" s="5">
        <f t="shared" si="94"/>
        <v>60</v>
      </c>
      <c r="C620" s="4"/>
      <c r="G620" s="4">
        <f t="shared" si="95"/>
        <v>0</v>
      </c>
      <c r="I620" s="4">
        <f t="shared" si="96"/>
        <v>1830</v>
      </c>
      <c r="J620" s="4">
        <f t="shared" si="97"/>
        <v>0</v>
      </c>
    </row>
    <row r="621" spans="1:10" ht="12">
      <c r="A621" s="1" t="s">
        <v>37</v>
      </c>
      <c r="B621" s="5">
        <f t="shared" si="94"/>
        <v>40</v>
      </c>
      <c r="C621" s="4"/>
      <c r="G621" s="4">
        <f t="shared" si="95"/>
        <v>0</v>
      </c>
      <c r="I621" s="4">
        <f t="shared" si="96"/>
        <v>820</v>
      </c>
      <c r="J621" s="4">
        <f t="shared" si="97"/>
        <v>0</v>
      </c>
    </row>
    <row r="622" spans="1:10" ht="12">
      <c r="A622" s="1" t="s">
        <v>38</v>
      </c>
      <c r="B622" s="5">
        <f t="shared" si="94"/>
        <v>30</v>
      </c>
      <c r="C622" s="4">
        <v>3500</v>
      </c>
      <c r="E622" s="5">
        <v>1.5</v>
      </c>
      <c r="F622" s="5">
        <v>75</v>
      </c>
      <c r="G622" s="4">
        <f t="shared" si="95"/>
        <v>262500</v>
      </c>
      <c r="H622" s="5">
        <v>40</v>
      </c>
      <c r="I622" s="4">
        <f t="shared" si="96"/>
        <v>465</v>
      </c>
      <c r="J622" s="4">
        <f t="shared" si="97"/>
        <v>22580.645161290322</v>
      </c>
    </row>
    <row r="623" spans="1:10" ht="12">
      <c r="A623" s="1" t="s">
        <v>39</v>
      </c>
      <c r="B623" s="5">
        <f t="shared" si="94"/>
        <v>35</v>
      </c>
      <c r="C623" s="4"/>
      <c r="G623" s="4">
        <f t="shared" si="95"/>
        <v>0</v>
      </c>
      <c r="I623" s="4">
        <f t="shared" si="96"/>
        <v>630</v>
      </c>
      <c r="J623" s="4">
        <f t="shared" si="97"/>
        <v>0</v>
      </c>
    </row>
    <row r="624" spans="1:10" ht="12">
      <c r="A624" s="1" t="s">
        <v>40</v>
      </c>
      <c r="B624" s="5">
        <f t="shared" si="94"/>
        <v>40</v>
      </c>
      <c r="C624" s="4"/>
      <c r="G624" s="4">
        <f t="shared" si="95"/>
        <v>0</v>
      </c>
      <c r="I624" s="4">
        <f t="shared" si="96"/>
        <v>820</v>
      </c>
      <c r="J624" s="4">
        <f t="shared" si="97"/>
        <v>0</v>
      </c>
    </row>
    <row r="625" spans="1:10" ht="12">
      <c r="A625" s="1" t="s">
        <v>41</v>
      </c>
      <c r="B625" s="5">
        <f t="shared" si="94"/>
        <v>40</v>
      </c>
      <c r="C625" s="4"/>
      <c r="G625" s="4">
        <f t="shared" si="95"/>
        <v>0</v>
      </c>
      <c r="I625" s="4">
        <f t="shared" si="96"/>
        <v>820</v>
      </c>
      <c r="J625" s="4">
        <f t="shared" si="97"/>
        <v>0</v>
      </c>
    </row>
    <row r="626" spans="1:10" ht="12">
      <c r="A626" s="1" t="s">
        <v>42</v>
      </c>
      <c r="B626" s="5">
        <f t="shared" si="94"/>
        <v>40</v>
      </c>
      <c r="C626" s="4"/>
      <c r="G626" s="4">
        <f t="shared" si="95"/>
        <v>0</v>
      </c>
      <c r="I626" s="4">
        <f t="shared" si="96"/>
        <v>820</v>
      </c>
      <c r="J626" s="4">
        <f t="shared" si="97"/>
        <v>0</v>
      </c>
    </row>
    <row r="627" spans="1:10" ht="12">
      <c r="A627" s="1" t="s">
        <v>43</v>
      </c>
      <c r="B627" s="5">
        <f t="shared" si="94"/>
        <v>40</v>
      </c>
      <c r="C627" s="4"/>
      <c r="G627" s="4">
        <f t="shared" si="95"/>
        <v>0</v>
      </c>
      <c r="I627" s="4">
        <f t="shared" si="96"/>
        <v>820</v>
      </c>
      <c r="J627" s="4">
        <f t="shared" si="97"/>
        <v>0</v>
      </c>
    </row>
    <row r="628" spans="1:10" ht="12">
      <c r="A628" s="1" t="s">
        <v>45</v>
      </c>
      <c r="B628" s="5">
        <f t="shared" si="94"/>
        <v>50</v>
      </c>
      <c r="C628" s="4">
        <v>10000</v>
      </c>
      <c r="F628" s="5">
        <v>90</v>
      </c>
      <c r="G628" s="4">
        <f t="shared" si="95"/>
        <v>900000</v>
      </c>
      <c r="H628" s="5">
        <v>25</v>
      </c>
      <c r="I628" s="4">
        <f t="shared" si="96"/>
        <v>1275</v>
      </c>
      <c r="J628" s="4">
        <f t="shared" si="97"/>
        <v>17647.058823529413</v>
      </c>
    </row>
    <row r="629" spans="1:10" ht="12">
      <c r="A629" s="1" t="s">
        <v>49</v>
      </c>
      <c r="B629" s="5">
        <f t="shared" si="94"/>
        <v>25</v>
      </c>
      <c r="C629" s="4"/>
      <c r="G629" s="4">
        <v>265000</v>
      </c>
      <c r="H629" s="5">
        <v>25</v>
      </c>
      <c r="I629" s="4">
        <f t="shared" si="96"/>
        <v>325</v>
      </c>
      <c r="J629" s="4">
        <f t="shared" si="97"/>
        <v>20384.615384615383</v>
      </c>
    </row>
    <row r="630" spans="1:10" ht="12">
      <c r="A630" s="1" t="s">
        <v>50</v>
      </c>
      <c r="B630" s="5">
        <f t="shared" si="94"/>
        <v>30</v>
      </c>
      <c r="C630" s="4"/>
      <c r="D630" s="5">
        <f>G630/F630</f>
        <v>16.8</v>
      </c>
      <c r="F630" s="4">
        <v>6500</v>
      </c>
      <c r="G630" s="4">
        <v>109200</v>
      </c>
      <c r="H630" s="5">
        <v>18</v>
      </c>
      <c r="I630" s="4">
        <f t="shared" si="96"/>
        <v>465</v>
      </c>
      <c r="J630" s="4">
        <f t="shared" si="97"/>
        <v>4227.096774193548</v>
      </c>
    </row>
    <row r="631" spans="1:10" ht="12">
      <c r="A631" s="1" t="s">
        <v>51</v>
      </c>
      <c r="B631" s="5">
        <f t="shared" si="94"/>
        <v>20</v>
      </c>
      <c r="C631" s="4"/>
      <c r="D631" s="5">
        <f>G631/F631</f>
        <v>18</v>
      </c>
      <c r="F631" s="4">
        <v>3000</v>
      </c>
      <c r="G631" s="4">
        <v>54000</v>
      </c>
      <c r="H631" s="5">
        <v>21</v>
      </c>
      <c r="I631" s="4">
        <f t="shared" si="96"/>
        <v>210</v>
      </c>
      <c r="J631" s="4">
        <f t="shared" si="97"/>
        <v>5400</v>
      </c>
    </row>
    <row r="632" spans="1:10" ht="12">
      <c r="A632" s="1" t="s">
        <v>52</v>
      </c>
      <c r="B632" s="5">
        <f t="shared" si="94"/>
        <v>10</v>
      </c>
      <c r="C632" s="4"/>
      <c r="D632" s="8">
        <f>G632/F632</f>
        <v>18.615384615384617</v>
      </c>
      <c r="F632" s="4">
        <v>6500</v>
      </c>
      <c r="G632" s="4">
        <v>121000</v>
      </c>
      <c r="H632" s="5">
        <v>12</v>
      </c>
      <c r="I632" s="4">
        <f t="shared" si="96"/>
        <v>55</v>
      </c>
      <c r="J632" s="4">
        <f t="shared" si="97"/>
        <v>26400</v>
      </c>
    </row>
    <row r="633" spans="1:10" ht="12">
      <c r="A633" s="1" t="s">
        <v>54</v>
      </c>
      <c r="B633" s="5">
        <f t="shared" si="94"/>
        <v>20</v>
      </c>
      <c r="C633" s="4"/>
      <c r="G633" s="4">
        <v>500000</v>
      </c>
      <c r="H633" s="5">
        <v>12</v>
      </c>
      <c r="I633" s="4">
        <f t="shared" si="96"/>
        <v>210</v>
      </c>
      <c r="J633" s="4">
        <f t="shared" si="97"/>
        <v>28571.428571428572</v>
      </c>
    </row>
    <row r="634" spans="2:10" ht="12">
      <c r="B634" s="1" t="s">
        <v>0</v>
      </c>
      <c r="C634" s="4"/>
      <c r="G634" s="1" t="s">
        <v>0</v>
      </c>
      <c r="J634" s="1" t="s">
        <v>0</v>
      </c>
    </row>
    <row r="635" spans="1:10" ht="12">
      <c r="A635" s="2" t="s">
        <v>6</v>
      </c>
      <c r="B635" s="1" t="s">
        <v>0</v>
      </c>
      <c r="C635" s="4"/>
      <c r="G635" s="6">
        <f>SUM(G616:G634)</f>
        <v>3063100</v>
      </c>
      <c r="J635" s="6">
        <f>SUM(J616:J634)</f>
        <v>135337.02738484647</v>
      </c>
    </row>
    <row r="636" spans="1:10" ht="12">
      <c r="A636" s="1" t="s">
        <v>0</v>
      </c>
      <c r="B636" s="1" t="s">
        <v>0</v>
      </c>
      <c r="J636" s="4"/>
    </row>
    <row r="637" ht="12">
      <c r="A637" s="1" t="s">
        <v>53</v>
      </c>
    </row>
    <row r="638" spans="2:10" ht="12">
      <c r="B638" s="1" t="s">
        <v>0</v>
      </c>
      <c r="C638" s="4"/>
      <c r="G638" s="4"/>
      <c r="J638" s="4"/>
    </row>
    <row r="639" spans="1:10" ht="12">
      <c r="A639" s="1" t="s">
        <v>100</v>
      </c>
      <c r="C639" s="4"/>
      <c r="G639" s="4"/>
      <c r="J639" s="4"/>
    </row>
    <row r="640" spans="2:10" ht="12">
      <c r="B640" s="1" t="s">
        <v>0</v>
      </c>
      <c r="C640" s="4"/>
      <c r="G640" s="4"/>
      <c r="J640" s="4"/>
    </row>
    <row r="641" spans="1:10" ht="12">
      <c r="A641" s="1" t="s">
        <v>29</v>
      </c>
      <c r="B641" s="5">
        <f aca="true" t="shared" si="98" ref="B641:B658">VLOOKUP(A641,$P$13:$Q$49,2)</f>
        <v>40</v>
      </c>
      <c r="C641" s="4"/>
      <c r="G641" s="4">
        <f aca="true" t="shared" si="99" ref="G641:G654">F641*C641</f>
        <v>0</v>
      </c>
      <c r="I641" s="4">
        <f aca="true" t="shared" si="100" ref="I641:I658">VLOOKUP(B641,$M$13:$N$79,2)</f>
        <v>820</v>
      </c>
      <c r="J641" s="4">
        <f aca="true" t="shared" si="101" ref="J641:J658">G641*H641/I641</f>
        <v>0</v>
      </c>
    </row>
    <row r="642" spans="1:10" ht="12">
      <c r="A642" s="1" t="s">
        <v>31</v>
      </c>
      <c r="B642" s="5">
        <f t="shared" si="98"/>
        <v>20</v>
      </c>
      <c r="C642" s="4"/>
      <c r="G642" s="4">
        <f t="shared" si="99"/>
        <v>0</v>
      </c>
      <c r="I642" s="4">
        <f t="shared" si="100"/>
        <v>210</v>
      </c>
      <c r="J642" s="4">
        <f t="shared" si="101"/>
        <v>0</v>
      </c>
    </row>
    <row r="643" spans="1:10" ht="12">
      <c r="A643" s="1" t="s">
        <v>33</v>
      </c>
      <c r="B643" s="5">
        <f t="shared" si="98"/>
        <v>60</v>
      </c>
      <c r="C643" s="4"/>
      <c r="G643" s="4">
        <f t="shared" si="99"/>
        <v>0</v>
      </c>
      <c r="I643" s="4">
        <f t="shared" si="100"/>
        <v>1830</v>
      </c>
      <c r="J643" s="4">
        <f t="shared" si="101"/>
        <v>0</v>
      </c>
    </row>
    <row r="644" spans="1:10" ht="12">
      <c r="A644" s="1" t="s">
        <v>34</v>
      </c>
      <c r="B644" s="5">
        <f t="shared" si="98"/>
        <v>60</v>
      </c>
      <c r="C644" s="4"/>
      <c r="G644" s="4">
        <f t="shared" si="99"/>
        <v>0</v>
      </c>
      <c r="I644" s="4">
        <f t="shared" si="100"/>
        <v>1830</v>
      </c>
      <c r="J644" s="4">
        <f t="shared" si="101"/>
        <v>0</v>
      </c>
    </row>
    <row r="645" spans="1:10" ht="12">
      <c r="A645" s="1" t="s">
        <v>36</v>
      </c>
      <c r="B645" s="5">
        <f t="shared" si="98"/>
        <v>60</v>
      </c>
      <c r="C645" s="4"/>
      <c r="G645" s="4">
        <f t="shared" si="99"/>
        <v>0</v>
      </c>
      <c r="I645" s="4">
        <f t="shared" si="100"/>
        <v>1830</v>
      </c>
      <c r="J645" s="4">
        <f t="shared" si="101"/>
        <v>0</v>
      </c>
    </row>
    <row r="646" spans="1:10" ht="12">
      <c r="A646" s="1" t="s">
        <v>37</v>
      </c>
      <c r="B646" s="5">
        <f t="shared" si="98"/>
        <v>40</v>
      </c>
      <c r="C646" s="4"/>
      <c r="G646" s="4">
        <f t="shared" si="99"/>
        <v>0</v>
      </c>
      <c r="I646" s="4">
        <f t="shared" si="100"/>
        <v>820</v>
      </c>
      <c r="J646" s="4">
        <f t="shared" si="101"/>
        <v>0</v>
      </c>
    </row>
    <row r="647" spans="1:10" ht="12">
      <c r="A647" s="1" t="s">
        <v>38</v>
      </c>
      <c r="B647" s="5">
        <f t="shared" si="98"/>
        <v>30</v>
      </c>
      <c r="C647" s="4"/>
      <c r="G647" s="4">
        <f t="shared" si="99"/>
        <v>0</v>
      </c>
      <c r="I647" s="4">
        <f t="shared" si="100"/>
        <v>465</v>
      </c>
      <c r="J647" s="4">
        <f t="shared" si="101"/>
        <v>0</v>
      </c>
    </row>
    <row r="648" spans="1:10" ht="12">
      <c r="A648" s="1" t="s">
        <v>39</v>
      </c>
      <c r="B648" s="5">
        <f t="shared" si="98"/>
        <v>35</v>
      </c>
      <c r="C648" s="4"/>
      <c r="G648" s="4">
        <f t="shared" si="99"/>
        <v>0</v>
      </c>
      <c r="I648" s="4">
        <f t="shared" si="100"/>
        <v>630</v>
      </c>
      <c r="J648" s="4">
        <f t="shared" si="101"/>
        <v>0</v>
      </c>
    </row>
    <row r="649" spans="1:10" ht="12">
      <c r="A649" s="1" t="s">
        <v>40</v>
      </c>
      <c r="B649" s="5">
        <f t="shared" si="98"/>
        <v>40</v>
      </c>
      <c r="C649" s="4"/>
      <c r="G649" s="4">
        <f t="shared" si="99"/>
        <v>0</v>
      </c>
      <c r="I649" s="4">
        <f t="shared" si="100"/>
        <v>820</v>
      </c>
      <c r="J649" s="4">
        <f t="shared" si="101"/>
        <v>0</v>
      </c>
    </row>
    <row r="650" spans="1:10" ht="12">
      <c r="A650" s="1" t="s">
        <v>41</v>
      </c>
      <c r="B650" s="5">
        <f t="shared" si="98"/>
        <v>40</v>
      </c>
      <c r="C650" s="4"/>
      <c r="G650" s="4">
        <f t="shared" si="99"/>
        <v>0</v>
      </c>
      <c r="I650" s="4">
        <f t="shared" si="100"/>
        <v>820</v>
      </c>
      <c r="J650" s="4">
        <f t="shared" si="101"/>
        <v>0</v>
      </c>
    </row>
    <row r="651" spans="1:10" ht="12">
      <c r="A651" s="1" t="s">
        <v>42</v>
      </c>
      <c r="B651" s="5">
        <f t="shared" si="98"/>
        <v>40</v>
      </c>
      <c r="C651" s="4"/>
      <c r="G651" s="4">
        <f t="shared" si="99"/>
        <v>0</v>
      </c>
      <c r="I651" s="4">
        <f t="shared" si="100"/>
        <v>820</v>
      </c>
      <c r="J651" s="4">
        <f t="shared" si="101"/>
        <v>0</v>
      </c>
    </row>
    <row r="652" spans="1:10" ht="12">
      <c r="A652" s="1" t="s">
        <v>43</v>
      </c>
      <c r="B652" s="5">
        <f t="shared" si="98"/>
        <v>40</v>
      </c>
      <c r="C652" s="4"/>
      <c r="G652" s="4">
        <f t="shared" si="99"/>
        <v>0</v>
      </c>
      <c r="I652" s="4">
        <f t="shared" si="100"/>
        <v>820</v>
      </c>
      <c r="J652" s="4">
        <f t="shared" si="101"/>
        <v>0</v>
      </c>
    </row>
    <row r="653" spans="1:10" ht="12">
      <c r="A653" s="1" t="s">
        <v>45</v>
      </c>
      <c r="B653" s="5">
        <f t="shared" si="98"/>
        <v>50</v>
      </c>
      <c r="C653" s="4"/>
      <c r="F653" s="1" t="s">
        <v>0</v>
      </c>
      <c r="G653" s="4">
        <f t="shared" si="99"/>
        <v>0</v>
      </c>
      <c r="I653" s="4">
        <f t="shared" si="100"/>
        <v>1275</v>
      </c>
      <c r="J653" s="4">
        <f t="shared" si="101"/>
        <v>0</v>
      </c>
    </row>
    <row r="654" spans="1:10" ht="12">
      <c r="A654" s="1" t="s">
        <v>49</v>
      </c>
      <c r="B654" s="5">
        <f t="shared" si="98"/>
        <v>25</v>
      </c>
      <c r="C654" s="4"/>
      <c r="G654" s="4">
        <f t="shared" si="99"/>
        <v>0</v>
      </c>
      <c r="I654" s="4">
        <f t="shared" si="100"/>
        <v>325</v>
      </c>
      <c r="J654" s="4">
        <f t="shared" si="101"/>
        <v>0</v>
      </c>
    </row>
    <row r="655" spans="1:10" ht="12">
      <c r="A655" s="1" t="s">
        <v>50</v>
      </c>
      <c r="B655" s="5">
        <f t="shared" si="98"/>
        <v>30</v>
      </c>
      <c r="C655" s="4"/>
      <c r="D655" s="8">
        <f>G655/F655</f>
        <v>27</v>
      </c>
      <c r="F655" s="4">
        <v>6500</v>
      </c>
      <c r="G655" s="4">
        <v>175500</v>
      </c>
      <c r="H655" s="5">
        <v>20</v>
      </c>
      <c r="I655" s="4">
        <f t="shared" si="100"/>
        <v>465</v>
      </c>
      <c r="J655" s="4">
        <f t="shared" si="101"/>
        <v>7548.387096774193</v>
      </c>
    </row>
    <row r="656" spans="1:10" ht="12">
      <c r="A656" s="1" t="s">
        <v>51</v>
      </c>
      <c r="B656" s="5">
        <f t="shared" si="98"/>
        <v>20</v>
      </c>
      <c r="C656" s="4"/>
      <c r="D656" s="8">
        <f>G656/F656</f>
        <v>16</v>
      </c>
      <c r="F656" s="4">
        <v>3000</v>
      </c>
      <c r="G656" s="4">
        <v>48000</v>
      </c>
      <c r="H656" s="5">
        <v>15</v>
      </c>
      <c r="I656" s="4">
        <f t="shared" si="100"/>
        <v>210</v>
      </c>
      <c r="J656" s="4">
        <f t="shared" si="101"/>
        <v>3428.5714285714284</v>
      </c>
    </row>
    <row r="657" spans="1:10" ht="12">
      <c r="A657" s="1" t="s">
        <v>52</v>
      </c>
      <c r="B657" s="5">
        <f t="shared" si="98"/>
        <v>10</v>
      </c>
      <c r="C657" s="4"/>
      <c r="D657" s="8">
        <f>G657/F657</f>
        <v>3.9</v>
      </c>
      <c r="F657" s="4">
        <v>10000</v>
      </c>
      <c r="G657" s="4">
        <v>39000</v>
      </c>
      <c r="H657" s="5">
        <v>15</v>
      </c>
      <c r="I657" s="4">
        <f t="shared" si="100"/>
        <v>55</v>
      </c>
      <c r="J657" s="4">
        <f t="shared" si="101"/>
        <v>10636.363636363636</v>
      </c>
    </row>
    <row r="658" spans="1:10" ht="12">
      <c r="A658" s="1" t="s">
        <v>54</v>
      </c>
      <c r="B658" s="5">
        <f t="shared" si="98"/>
        <v>20</v>
      </c>
      <c r="C658" s="4"/>
      <c r="G658" s="4">
        <v>350000</v>
      </c>
      <c r="H658" s="5">
        <v>25</v>
      </c>
      <c r="I658" s="4">
        <f t="shared" si="100"/>
        <v>210</v>
      </c>
      <c r="J658" s="4">
        <f t="shared" si="101"/>
        <v>41666.666666666664</v>
      </c>
    </row>
    <row r="659" spans="2:10" ht="12">
      <c r="B659" s="1" t="s">
        <v>0</v>
      </c>
      <c r="C659" s="4"/>
      <c r="G659" s="3" t="s">
        <v>0</v>
      </c>
      <c r="J659" s="3" t="s">
        <v>0</v>
      </c>
    </row>
    <row r="660" spans="1:10" ht="12">
      <c r="A660" s="2" t="s">
        <v>6</v>
      </c>
      <c r="B660" s="1" t="s">
        <v>0</v>
      </c>
      <c r="C660" s="4"/>
      <c r="G660" s="6">
        <f>SUM(G641:G659)</f>
        <v>612500</v>
      </c>
      <c r="J660" s="6">
        <f>SUM(J641:J659)</f>
        <v>63279.98882837592</v>
      </c>
    </row>
    <row r="661" spans="1:10" ht="12">
      <c r="A661" s="1" t="s">
        <v>0</v>
      </c>
      <c r="B661" s="1" t="s">
        <v>0</v>
      </c>
      <c r="J661" s="4"/>
    </row>
    <row r="662" ht="12">
      <c r="A662" s="1" t="s">
        <v>53</v>
      </c>
    </row>
    <row r="663" spans="2:10" ht="12">
      <c r="B663" s="1" t="s">
        <v>0</v>
      </c>
      <c r="C663" s="4"/>
      <c r="G663" s="4"/>
      <c r="J663" s="4"/>
    </row>
    <row r="664" spans="1:10" ht="12">
      <c r="A664" s="1" t="s">
        <v>101</v>
      </c>
      <c r="C664" s="4"/>
      <c r="G664" s="4"/>
      <c r="J664" s="4"/>
    </row>
    <row r="665" spans="2:10" ht="12">
      <c r="B665" s="1" t="s">
        <v>0</v>
      </c>
      <c r="C665" s="4"/>
      <c r="G665" s="4"/>
      <c r="J665" s="4"/>
    </row>
    <row r="666" spans="1:10" ht="12">
      <c r="A666" s="1" t="s">
        <v>29</v>
      </c>
      <c r="B666" s="5">
        <f aca="true" t="shared" si="102" ref="B666:B683">VLOOKUP(A666,$P$13:$Q$49,2)</f>
        <v>40</v>
      </c>
      <c r="C666" s="4"/>
      <c r="G666" s="4">
        <f aca="true" t="shared" si="103" ref="G666:G678">F666*C666</f>
        <v>0</v>
      </c>
      <c r="I666" s="4">
        <f aca="true" t="shared" si="104" ref="I666:I683">VLOOKUP(B666,$M$13:$N$79,2)</f>
        <v>820</v>
      </c>
      <c r="J666" s="4">
        <f aca="true" t="shared" si="105" ref="J666:J683">G666*H666/I666</f>
        <v>0</v>
      </c>
    </row>
    <row r="667" spans="1:10" ht="12">
      <c r="A667" s="1" t="s">
        <v>31</v>
      </c>
      <c r="B667" s="5">
        <f t="shared" si="102"/>
        <v>20</v>
      </c>
      <c r="C667" s="4">
        <v>1056</v>
      </c>
      <c r="E667" s="5">
        <v>20</v>
      </c>
      <c r="F667" s="5">
        <v>44</v>
      </c>
      <c r="G667" s="4">
        <f t="shared" si="103"/>
        <v>46464</v>
      </c>
      <c r="H667" s="5">
        <v>11</v>
      </c>
      <c r="I667" s="4">
        <f t="shared" si="104"/>
        <v>210</v>
      </c>
      <c r="J667" s="4">
        <f t="shared" si="105"/>
        <v>2433.8285714285716</v>
      </c>
    </row>
    <row r="668" spans="1:10" ht="12">
      <c r="A668" s="1" t="s">
        <v>33</v>
      </c>
      <c r="B668" s="5">
        <f t="shared" si="102"/>
        <v>60</v>
      </c>
      <c r="C668" s="4"/>
      <c r="G668" s="4">
        <f t="shared" si="103"/>
        <v>0</v>
      </c>
      <c r="I668" s="4">
        <f t="shared" si="104"/>
        <v>1830</v>
      </c>
      <c r="J668" s="4">
        <f t="shared" si="105"/>
        <v>0</v>
      </c>
    </row>
    <row r="669" spans="1:10" ht="12">
      <c r="A669" s="1" t="s">
        <v>34</v>
      </c>
      <c r="B669" s="5">
        <f t="shared" si="102"/>
        <v>60</v>
      </c>
      <c r="C669" s="4"/>
      <c r="G669" s="4">
        <f t="shared" si="103"/>
        <v>0</v>
      </c>
      <c r="I669" s="4">
        <f t="shared" si="104"/>
        <v>1830</v>
      </c>
      <c r="J669" s="4">
        <f t="shared" si="105"/>
        <v>0</v>
      </c>
    </row>
    <row r="670" spans="1:10" ht="12">
      <c r="A670" s="1" t="s">
        <v>36</v>
      </c>
      <c r="B670" s="5">
        <f t="shared" si="102"/>
        <v>60</v>
      </c>
      <c r="C670" s="4"/>
      <c r="G670" s="4">
        <f t="shared" si="103"/>
        <v>0</v>
      </c>
      <c r="I670" s="4">
        <f t="shared" si="104"/>
        <v>1830</v>
      </c>
      <c r="J670" s="4">
        <f t="shared" si="105"/>
        <v>0</v>
      </c>
    </row>
    <row r="671" spans="1:10" ht="12">
      <c r="A671" s="1" t="s">
        <v>37</v>
      </c>
      <c r="B671" s="5">
        <f t="shared" si="102"/>
        <v>40</v>
      </c>
      <c r="C671" s="4"/>
      <c r="G671" s="4">
        <f t="shared" si="103"/>
        <v>0</v>
      </c>
      <c r="I671" s="4">
        <f t="shared" si="104"/>
        <v>820</v>
      </c>
      <c r="J671" s="4">
        <f t="shared" si="105"/>
        <v>0</v>
      </c>
    </row>
    <row r="672" spans="1:10" ht="12">
      <c r="A672" s="1" t="s">
        <v>38</v>
      </c>
      <c r="B672" s="5">
        <f t="shared" si="102"/>
        <v>30</v>
      </c>
      <c r="C672" s="4"/>
      <c r="G672" s="4">
        <f t="shared" si="103"/>
        <v>0</v>
      </c>
      <c r="I672" s="4">
        <f t="shared" si="104"/>
        <v>465</v>
      </c>
      <c r="J672" s="4">
        <f t="shared" si="105"/>
        <v>0</v>
      </c>
    </row>
    <row r="673" spans="1:10" ht="12">
      <c r="A673" s="1" t="s">
        <v>39</v>
      </c>
      <c r="B673" s="5">
        <f t="shared" si="102"/>
        <v>35</v>
      </c>
      <c r="C673" s="4"/>
      <c r="G673" s="4">
        <f t="shared" si="103"/>
        <v>0</v>
      </c>
      <c r="I673" s="4">
        <f t="shared" si="104"/>
        <v>630</v>
      </c>
      <c r="J673" s="4">
        <f t="shared" si="105"/>
        <v>0</v>
      </c>
    </row>
    <row r="674" spans="1:10" ht="12">
      <c r="A674" s="1" t="s">
        <v>40</v>
      </c>
      <c r="B674" s="5">
        <f t="shared" si="102"/>
        <v>40</v>
      </c>
      <c r="C674" s="4"/>
      <c r="G674" s="4">
        <f t="shared" si="103"/>
        <v>0</v>
      </c>
      <c r="I674" s="4">
        <f t="shared" si="104"/>
        <v>820</v>
      </c>
      <c r="J674" s="4">
        <f t="shared" si="105"/>
        <v>0</v>
      </c>
    </row>
    <row r="675" spans="1:10" ht="12">
      <c r="A675" s="1" t="s">
        <v>41</v>
      </c>
      <c r="B675" s="5">
        <f t="shared" si="102"/>
        <v>40</v>
      </c>
      <c r="C675" s="4"/>
      <c r="G675" s="4">
        <f t="shared" si="103"/>
        <v>0</v>
      </c>
      <c r="I675" s="4">
        <f t="shared" si="104"/>
        <v>820</v>
      </c>
      <c r="J675" s="4">
        <f t="shared" si="105"/>
        <v>0</v>
      </c>
    </row>
    <row r="676" spans="1:10" ht="12">
      <c r="A676" s="1" t="s">
        <v>42</v>
      </c>
      <c r="B676" s="5">
        <f t="shared" si="102"/>
        <v>40</v>
      </c>
      <c r="C676" s="4"/>
      <c r="G676" s="4">
        <f t="shared" si="103"/>
        <v>0</v>
      </c>
      <c r="I676" s="4">
        <f t="shared" si="104"/>
        <v>820</v>
      </c>
      <c r="J676" s="4">
        <f t="shared" si="105"/>
        <v>0</v>
      </c>
    </row>
    <row r="677" spans="1:10" ht="12">
      <c r="A677" s="1" t="s">
        <v>43</v>
      </c>
      <c r="B677" s="5">
        <f t="shared" si="102"/>
        <v>40</v>
      </c>
      <c r="C677" s="4"/>
      <c r="G677" s="4">
        <f t="shared" si="103"/>
        <v>0</v>
      </c>
      <c r="I677" s="4">
        <f t="shared" si="104"/>
        <v>820</v>
      </c>
      <c r="J677" s="4">
        <f t="shared" si="105"/>
        <v>0</v>
      </c>
    </row>
    <row r="678" spans="1:10" ht="12">
      <c r="A678" s="1" t="s">
        <v>45</v>
      </c>
      <c r="B678" s="5">
        <f t="shared" si="102"/>
        <v>50</v>
      </c>
      <c r="C678" s="4"/>
      <c r="F678" s="1" t="s">
        <v>0</v>
      </c>
      <c r="G678" s="4">
        <f t="shared" si="103"/>
        <v>0</v>
      </c>
      <c r="I678" s="4">
        <f t="shared" si="104"/>
        <v>1275</v>
      </c>
      <c r="J678" s="4">
        <f t="shared" si="105"/>
        <v>0</v>
      </c>
    </row>
    <row r="679" spans="1:10" ht="12">
      <c r="A679" s="1" t="s">
        <v>49</v>
      </c>
      <c r="B679" s="5">
        <f t="shared" si="102"/>
        <v>25</v>
      </c>
      <c r="C679" s="4"/>
      <c r="G679" s="4">
        <v>60000</v>
      </c>
      <c r="H679" s="5">
        <v>18</v>
      </c>
      <c r="I679" s="4">
        <f t="shared" si="104"/>
        <v>325</v>
      </c>
      <c r="J679" s="4">
        <f t="shared" si="105"/>
        <v>3323.076923076923</v>
      </c>
    </row>
    <row r="680" spans="1:10" ht="12">
      <c r="A680" s="1" t="s">
        <v>50</v>
      </c>
      <c r="B680" s="5">
        <f t="shared" si="102"/>
        <v>30</v>
      </c>
      <c r="C680" s="4"/>
      <c r="D680" s="5">
        <f>G680/F680</f>
        <v>3</v>
      </c>
      <c r="F680" s="5">
        <v>6500</v>
      </c>
      <c r="G680" s="4">
        <v>19500</v>
      </c>
      <c r="H680" s="5">
        <v>15</v>
      </c>
      <c r="I680" s="4">
        <f t="shared" si="104"/>
        <v>465</v>
      </c>
      <c r="J680" s="4">
        <f t="shared" si="105"/>
        <v>629.0322580645161</v>
      </c>
    </row>
    <row r="681" spans="1:10" ht="12">
      <c r="A681" s="1" t="s">
        <v>51</v>
      </c>
      <c r="B681" s="5">
        <f t="shared" si="102"/>
        <v>20</v>
      </c>
      <c r="C681" s="4"/>
      <c r="D681" s="5">
        <f>G681/F681</f>
        <v>12</v>
      </c>
      <c r="F681" s="5">
        <v>3000</v>
      </c>
      <c r="G681" s="4">
        <v>36000</v>
      </c>
      <c r="H681" s="5">
        <v>18</v>
      </c>
      <c r="I681" s="4">
        <f t="shared" si="104"/>
        <v>210</v>
      </c>
      <c r="J681" s="4">
        <f t="shared" si="105"/>
        <v>3085.714285714286</v>
      </c>
    </row>
    <row r="682" spans="1:10" ht="12">
      <c r="A682" s="1" t="s">
        <v>52</v>
      </c>
      <c r="B682" s="5">
        <f t="shared" si="102"/>
        <v>10</v>
      </c>
      <c r="C682" s="4"/>
      <c r="D682" s="5">
        <f>G682/F682</f>
        <v>0.2</v>
      </c>
      <c r="F682" s="5">
        <v>10000</v>
      </c>
      <c r="G682" s="4">
        <v>2000</v>
      </c>
      <c r="H682" s="5">
        <v>15</v>
      </c>
      <c r="I682" s="4">
        <f t="shared" si="104"/>
        <v>55</v>
      </c>
      <c r="J682" s="4">
        <f t="shared" si="105"/>
        <v>545.4545454545455</v>
      </c>
    </row>
    <row r="683" spans="1:10" ht="12">
      <c r="A683" s="1" t="s">
        <v>54</v>
      </c>
      <c r="B683" s="5">
        <f t="shared" si="102"/>
        <v>20</v>
      </c>
      <c r="C683" s="4"/>
      <c r="G683" s="4">
        <v>50000</v>
      </c>
      <c r="H683" s="5">
        <v>15</v>
      </c>
      <c r="I683" s="4">
        <f t="shared" si="104"/>
        <v>210</v>
      </c>
      <c r="J683" s="4">
        <f t="shared" si="105"/>
        <v>3571.4285714285716</v>
      </c>
    </row>
    <row r="684" spans="2:10" ht="12">
      <c r="B684" s="1" t="s">
        <v>0</v>
      </c>
      <c r="C684" s="4"/>
      <c r="G684" s="3" t="s">
        <v>0</v>
      </c>
      <c r="J684" s="3" t="s">
        <v>0</v>
      </c>
    </row>
    <row r="685" spans="1:10" ht="12">
      <c r="A685" s="2" t="s">
        <v>6</v>
      </c>
      <c r="B685" s="1" t="s">
        <v>0</v>
      </c>
      <c r="C685" s="4"/>
      <c r="G685" s="6">
        <f>SUM(G666:G684)</f>
        <v>213964</v>
      </c>
      <c r="J685" s="6">
        <f>SUM(J666:J684)</f>
        <v>13588.535155167414</v>
      </c>
    </row>
    <row r="686" spans="1:10" ht="12">
      <c r="A686" s="1" t="s">
        <v>0</v>
      </c>
      <c r="B686" s="1" t="s">
        <v>0</v>
      </c>
      <c r="J686" s="4"/>
    </row>
    <row r="687" ht="12">
      <c r="A687" s="1" t="s">
        <v>53</v>
      </c>
    </row>
    <row r="688" spans="2:10" ht="12">
      <c r="B688" s="1" t="s">
        <v>0</v>
      </c>
      <c r="C688" s="4"/>
      <c r="G688" s="4"/>
      <c r="J688" s="4"/>
    </row>
    <row r="689" spans="1:10" ht="12">
      <c r="A689" s="1" t="s">
        <v>102</v>
      </c>
      <c r="C689" s="4"/>
      <c r="G689" s="4"/>
      <c r="J689" s="4"/>
    </row>
    <row r="690" spans="2:10" ht="12">
      <c r="B690" s="1" t="s">
        <v>0</v>
      </c>
      <c r="C690" s="4"/>
      <c r="G690" s="4"/>
      <c r="J690" s="4"/>
    </row>
    <row r="691" spans="1:10" ht="12">
      <c r="A691" s="1" t="s">
        <v>29</v>
      </c>
      <c r="B691" s="5">
        <f aca="true" t="shared" si="106" ref="B691:B708">VLOOKUP(A691,$P$13:$Q$49,2)</f>
        <v>40</v>
      </c>
      <c r="C691" s="4"/>
      <c r="G691" s="4">
        <f aca="true" t="shared" si="107" ref="G691:G704">F691*C691</f>
        <v>0</v>
      </c>
      <c r="I691" s="4">
        <f aca="true" t="shared" si="108" ref="I691:I708">VLOOKUP(B691,$M$13:$N$79,2)</f>
        <v>820</v>
      </c>
      <c r="J691" s="4">
        <f aca="true" t="shared" si="109" ref="J691:J708">G691*H691/I691</f>
        <v>0</v>
      </c>
    </row>
    <row r="692" spans="1:10" ht="12">
      <c r="A692" s="1" t="s">
        <v>31</v>
      </c>
      <c r="B692" s="5">
        <f t="shared" si="106"/>
        <v>20</v>
      </c>
      <c r="C692" s="4">
        <v>2640</v>
      </c>
      <c r="E692" s="5">
        <v>20</v>
      </c>
      <c r="F692" s="5">
        <v>44</v>
      </c>
      <c r="G692" s="4">
        <f t="shared" si="107"/>
        <v>116160</v>
      </c>
      <c r="H692" s="5">
        <v>8</v>
      </c>
      <c r="I692" s="4">
        <f t="shared" si="108"/>
        <v>210</v>
      </c>
      <c r="J692" s="4">
        <f t="shared" si="109"/>
        <v>4425.142857142857</v>
      </c>
    </row>
    <row r="693" spans="1:10" ht="12">
      <c r="A693" s="1" t="s">
        <v>33</v>
      </c>
      <c r="B693" s="5">
        <f t="shared" si="106"/>
        <v>60</v>
      </c>
      <c r="C693" s="4"/>
      <c r="G693" s="4">
        <f t="shared" si="107"/>
        <v>0</v>
      </c>
      <c r="I693" s="4">
        <f t="shared" si="108"/>
        <v>1830</v>
      </c>
      <c r="J693" s="4">
        <f t="shared" si="109"/>
        <v>0</v>
      </c>
    </row>
    <row r="694" spans="1:10" ht="12">
      <c r="A694" s="1" t="s">
        <v>34</v>
      </c>
      <c r="B694" s="5">
        <f t="shared" si="106"/>
        <v>60</v>
      </c>
      <c r="C694" s="4"/>
      <c r="G694" s="4">
        <f t="shared" si="107"/>
        <v>0</v>
      </c>
      <c r="I694" s="4">
        <f t="shared" si="108"/>
        <v>1830</v>
      </c>
      <c r="J694" s="4">
        <f t="shared" si="109"/>
        <v>0</v>
      </c>
    </row>
    <row r="695" spans="1:10" ht="12">
      <c r="A695" s="1" t="s">
        <v>36</v>
      </c>
      <c r="B695" s="5">
        <f t="shared" si="106"/>
        <v>60</v>
      </c>
      <c r="C695" s="4"/>
      <c r="G695" s="4">
        <f t="shared" si="107"/>
        <v>0</v>
      </c>
      <c r="I695" s="4">
        <f t="shared" si="108"/>
        <v>1830</v>
      </c>
      <c r="J695" s="4">
        <f t="shared" si="109"/>
        <v>0</v>
      </c>
    </row>
    <row r="696" spans="1:10" ht="12">
      <c r="A696" s="1" t="s">
        <v>37</v>
      </c>
      <c r="B696" s="5">
        <f t="shared" si="106"/>
        <v>40</v>
      </c>
      <c r="C696" s="4"/>
      <c r="G696" s="4">
        <f t="shared" si="107"/>
        <v>0</v>
      </c>
      <c r="I696" s="4">
        <f t="shared" si="108"/>
        <v>820</v>
      </c>
      <c r="J696" s="4">
        <f t="shared" si="109"/>
        <v>0</v>
      </c>
    </row>
    <row r="697" spans="1:10" ht="12">
      <c r="A697" s="1" t="s">
        <v>38</v>
      </c>
      <c r="B697" s="5">
        <f t="shared" si="106"/>
        <v>30</v>
      </c>
      <c r="C697" s="4"/>
      <c r="G697" s="4">
        <f t="shared" si="107"/>
        <v>0</v>
      </c>
      <c r="I697" s="4">
        <f t="shared" si="108"/>
        <v>465</v>
      </c>
      <c r="J697" s="4">
        <f t="shared" si="109"/>
        <v>0</v>
      </c>
    </row>
    <row r="698" spans="1:10" ht="12">
      <c r="A698" s="1" t="s">
        <v>39</v>
      </c>
      <c r="B698" s="5">
        <f t="shared" si="106"/>
        <v>35</v>
      </c>
      <c r="C698" s="4"/>
      <c r="G698" s="4">
        <f t="shared" si="107"/>
        <v>0</v>
      </c>
      <c r="I698" s="4">
        <f t="shared" si="108"/>
        <v>630</v>
      </c>
      <c r="J698" s="4">
        <f t="shared" si="109"/>
        <v>0</v>
      </c>
    </row>
    <row r="699" spans="1:10" ht="12">
      <c r="A699" s="1" t="s">
        <v>40</v>
      </c>
      <c r="B699" s="5">
        <f t="shared" si="106"/>
        <v>40</v>
      </c>
      <c r="C699" s="4"/>
      <c r="G699" s="4">
        <f t="shared" si="107"/>
        <v>0</v>
      </c>
      <c r="I699" s="4">
        <f t="shared" si="108"/>
        <v>820</v>
      </c>
      <c r="J699" s="4">
        <f t="shared" si="109"/>
        <v>0</v>
      </c>
    </row>
    <row r="700" spans="1:10" ht="12">
      <c r="A700" s="1" t="s">
        <v>41</v>
      </c>
      <c r="B700" s="5">
        <f t="shared" si="106"/>
        <v>40</v>
      </c>
      <c r="C700" s="4"/>
      <c r="G700" s="4">
        <f t="shared" si="107"/>
        <v>0</v>
      </c>
      <c r="I700" s="4">
        <f t="shared" si="108"/>
        <v>820</v>
      </c>
      <c r="J700" s="4">
        <f t="shared" si="109"/>
        <v>0</v>
      </c>
    </row>
    <row r="701" spans="1:10" ht="12">
      <c r="A701" s="1" t="s">
        <v>42</v>
      </c>
      <c r="B701" s="5">
        <f t="shared" si="106"/>
        <v>40</v>
      </c>
      <c r="C701" s="4"/>
      <c r="G701" s="4">
        <f t="shared" si="107"/>
        <v>0</v>
      </c>
      <c r="I701" s="4">
        <f t="shared" si="108"/>
        <v>820</v>
      </c>
      <c r="J701" s="4">
        <f t="shared" si="109"/>
        <v>0</v>
      </c>
    </row>
    <row r="702" spans="1:10" ht="12">
      <c r="A702" s="1" t="s">
        <v>43</v>
      </c>
      <c r="B702" s="5">
        <f t="shared" si="106"/>
        <v>40</v>
      </c>
      <c r="C702" s="4"/>
      <c r="G702" s="4">
        <f t="shared" si="107"/>
        <v>0</v>
      </c>
      <c r="I702" s="4">
        <f t="shared" si="108"/>
        <v>820</v>
      </c>
      <c r="J702" s="4">
        <f t="shared" si="109"/>
        <v>0</v>
      </c>
    </row>
    <row r="703" spans="1:10" ht="12">
      <c r="A703" s="1" t="s">
        <v>45</v>
      </c>
      <c r="B703" s="5">
        <f t="shared" si="106"/>
        <v>50</v>
      </c>
      <c r="C703" s="4"/>
      <c r="F703" s="1" t="s">
        <v>0</v>
      </c>
      <c r="G703" s="4">
        <f t="shared" si="107"/>
        <v>0</v>
      </c>
      <c r="I703" s="4">
        <f t="shared" si="108"/>
        <v>1275</v>
      </c>
      <c r="J703" s="4">
        <f t="shared" si="109"/>
        <v>0</v>
      </c>
    </row>
    <row r="704" spans="1:10" ht="12">
      <c r="A704" s="1" t="s">
        <v>49</v>
      </c>
      <c r="B704" s="5">
        <f t="shared" si="106"/>
        <v>25</v>
      </c>
      <c r="C704" s="4"/>
      <c r="G704" s="4">
        <f t="shared" si="107"/>
        <v>0</v>
      </c>
      <c r="I704" s="4">
        <f t="shared" si="108"/>
        <v>325</v>
      </c>
      <c r="J704" s="4">
        <f t="shared" si="109"/>
        <v>0</v>
      </c>
    </row>
    <row r="705" spans="1:10" ht="12">
      <c r="A705" s="1" t="s">
        <v>50</v>
      </c>
      <c r="B705" s="5">
        <f t="shared" si="106"/>
        <v>30</v>
      </c>
      <c r="C705" s="4"/>
      <c r="D705" s="5">
        <f>G705/F705</f>
        <v>18.1</v>
      </c>
      <c r="F705" s="4">
        <v>6500</v>
      </c>
      <c r="G705" s="4">
        <v>117650</v>
      </c>
      <c r="H705" s="5">
        <v>15</v>
      </c>
      <c r="I705" s="4">
        <f t="shared" si="108"/>
        <v>465</v>
      </c>
      <c r="J705" s="4">
        <f t="shared" si="109"/>
        <v>3795.1612903225805</v>
      </c>
    </row>
    <row r="706" spans="1:10" ht="12">
      <c r="A706" s="1" t="s">
        <v>51</v>
      </c>
      <c r="B706" s="5">
        <f t="shared" si="106"/>
        <v>20</v>
      </c>
      <c r="C706" s="4"/>
      <c r="D706" s="5">
        <f>G706/F706</f>
        <v>10</v>
      </c>
      <c r="F706" s="4">
        <v>3000</v>
      </c>
      <c r="G706" s="4">
        <v>30000</v>
      </c>
      <c r="H706" s="5">
        <v>12</v>
      </c>
      <c r="I706" s="4">
        <f t="shared" si="108"/>
        <v>210</v>
      </c>
      <c r="J706" s="4">
        <f t="shared" si="109"/>
        <v>1714.2857142857142</v>
      </c>
    </row>
    <row r="707" spans="1:10" ht="12">
      <c r="A707" s="1" t="s">
        <v>52</v>
      </c>
      <c r="B707" s="5">
        <f t="shared" si="106"/>
        <v>10</v>
      </c>
      <c r="C707" s="4"/>
      <c r="D707" s="5">
        <f>G707/F707</f>
        <v>7.5</v>
      </c>
      <c r="F707" s="4">
        <v>10000</v>
      </c>
      <c r="G707" s="4">
        <v>75000</v>
      </c>
      <c r="H707" s="5">
        <v>10</v>
      </c>
      <c r="I707" s="4">
        <f t="shared" si="108"/>
        <v>55</v>
      </c>
      <c r="J707" s="4">
        <f t="shared" si="109"/>
        <v>13636.363636363636</v>
      </c>
    </row>
    <row r="708" spans="1:10" ht="12">
      <c r="A708" s="1" t="s">
        <v>54</v>
      </c>
      <c r="B708" s="5">
        <f t="shared" si="106"/>
        <v>20</v>
      </c>
      <c r="C708" s="4"/>
      <c r="G708" s="4">
        <v>200000</v>
      </c>
      <c r="H708" s="5">
        <v>20</v>
      </c>
      <c r="I708" s="4">
        <f t="shared" si="108"/>
        <v>210</v>
      </c>
      <c r="J708" s="4">
        <f t="shared" si="109"/>
        <v>19047.619047619046</v>
      </c>
    </row>
    <row r="709" spans="2:10" ht="12">
      <c r="B709" s="1" t="s">
        <v>0</v>
      </c>
      <c r="C709" s="4"/>
      <c r="G709" s="3" t="s">
        <v>0</v>
      </c>
      <c r="J709" s="3" t="s">
        <v>0</v>
      </c>
    </row>
    <row r="710" spans="1:10" ht="12">
      <c r="A710" s="2" t="s">
        <v>6</v>
      </c>
      <c r="B710" s="1" t="s">
        <v>0</v>
      </c>
      <c r="C710" s="4"/>
      <c r="G710" s="6">
        <f>SUM(G691:G709)</f>
        <v>538810</v>
      </c>
      <c r="J710" s="6">
        <f>SUM(J691:J709)</f>
        <v>42618.572545733834</v>
      </c>
    </row>
    <row r="711" spans="1:10" ht="12">
      <c r="A711" s="1" t="s">
        <v>0</v>
      </c>
      <c r="B711" s="1" t="s">
        <v>0</v>
      </c>
      <c r="J711" s="4"/>
    </row>
    <row r="712" ht="12">
      <c r="A712" s="1" t="s">
        <v>53</v>
      </c>
    </row>
    <row r="713" spans="2:10" ht="12">
      <c r="B713" s="1" t="s">
        <v>0</v>
      </c>
      <c r="C713" s="4"/>
      <c r="G713" s="4"/>
      <c r="J713" s="4"/>
    </row>
    <row r="714" spans="1:10" ht="12">
      <c r="A714" s="1" t="s">
        <v>103</v>
      </c>
      <c r="C714" s="4"/>
      <c r="G714" s="4"/>
      <c r="J714" s="4"/>
    </row>
    <row r="715" spans="2:10" ht="12">
      <c r="B715" s="1" t="s">
        <v>0</v>
      </c>
      <c r="C715" s="4"/>
      <c r="G715" s="4"/>
      <c r="J715" s="4"/>
    </row>
    <row r="716" spans="1:10" ht="12">
      <c r="A716" s="1" t="s">
        <v>29</v>
      </c>
      <c r="B716" s="5">
        <f aca="true" t="shared" si="110" ref="B716:B733">VLOOKUP(A716,$P$13:$Q$49,2)</f>
        <v>40</v>
      </c>
      <c r="C716" s="4"/>
      <c r="G716" s="4">
        <f aca="true" t="shared" si="111" ref="G716:G728">F716*C716</f>
        <v>0</v>
      </c>
      <c r="I716" s="4">
        <f aca="true" t="shared" si="112" ref="I716:I733">VLOOKUP(B716,$M$13:$N$79,2)</f>
        <v>820</v>
      </c>
      <c r="J716" s="4">
        <f aca="true" t="shared" si="113" ref="J716:J733">G716*H716/I716</f>
        <v>0</v>
      </c>
    </row>
    <row r="717" spans="1:10" ht="12">
      <c r="A717" s="1" t="s">
        <v>31</v>
      </c>
      <c r="B717" s="5">
        <f t="shared" si="110"/>
        <v>20</v>
      </c>
      <c r="C717" s="4"/>
      <c r="G717" s="4">
        <f t="shared" si="111"/>
        <v>0</v>
      </c>
      <c r="I717" s="4">
        <f t="shared" si="112"/>
        <v>210</v>
      </c>
      <c r="J717" s="4">
        <f t="shared" si="113"/>
        <v>0</v>
      </c>
    </row>
    <row r="718" spans="1:10" ht="12">
      <c r="A718" s="1" t="s">
        <v>33</v>
      </c>
      <c r="B718" s="5">
        <f t="shared" si="110"/>
        <v>60</v>
      </c>
      <c r="C718" s="4"/>
      <c r="G718" s="4">
        <f t="shared" si="111"/>
        <v>0</v>
      </c>
      <c r="I718" s="4">
        <f t="shared" si="112"/>
        <v>1830</v>
      </c>
      <c r="J718" s="4">
        <f t="shared" si="113"/>
        <v>0</v>
      </c>
    </row>
    <row r="719" spans="1:10" ht="12">
      <c r="A719" s="1" t="s">
        <v>34</v>
      </c>
      <c r="B719" s="5">
        <f t="shared" si="110"/>
        <v>60</v>
      </c>
      <c r="C719" s="4"/>
      <c r="G719" s="4">
        <f t="shared" si="111"/>
        <v>0</v>
      </c>
      <c r="I719" s="4">
        <f t="shared" si="112"/>
        <v>1830</v>
      </c>
      <c r="J719" s="4">
        <f t="shared" si="113"/>
        <v>0</v>
      </c>
    </row>
    <row r="720" spans="1:10" ht="12">
      <c r="A720" s="1" t="s">
        <v>36</v>
      </c>
      <c r="B720" s="5">
        <f t="shared" si="110"/>
        <v>60</v>
      </c>
      <c r="C720" s="4"/>
      <c r="G720" s="4">
        <f t="shared" si="111"/>
        <v>0</v>
      </c>
      <c r="I720" s="4">
        <f t="shared" si="112"/>
        <v>1830</v>
      </c>
      <c r="J720" s="4">
        <f t="shared" si="113"/>
        <v>0</v>
      </c>
    </row>
    <row r="721" spans="1:10" ht="12">
      <c r="A721" s="1" t="s">
        <v>37</v>
      </c>
      <c r="B721" s="5">
        <f t="shared" si="110"/>
        <v>40</v>
      </c>
      <c r="C721" s="4"/>
      <c r="G721" s="4">
        <f t="shared" si="111"/>
        <v>0</v>
      </c>
      <c r="I721" s="4">
        <f t="shared" si="112"/>
        <v>820</v>
      </c>
      <c r="J721" s="4">
        <f t="shared" si="113"/>
        <v>0</v>
      </c>
    </row>
    <row r="722" spans="1:10" ht="12">
      <c r="A722" s="1" t="s">
        <v>38</v>
      </c>
      <c r="B722" s="5">
        <f t="shared" si="110"/>
        <v>30</v>
      </c>
      <c r="C722" s="4"/>
      <c r="G722" s="4">
        <f t="shared" si="111"/>
        <v>0</v>
      </c>
      <c r="I722" s="4">
        <f t="shared" si="112"/>
        <v>465</v>
      </c>
      <c r="J722" s="4">
        <f t="shared" si="113"/>
        <v>0</v>
      </c>
    </row>
    <row r="723" spans="1:10" ht="12">
      <c r="A723" s="1" t="s">
        <v>39</v>
      </c>
      <c r="B723" s="5">
        <f t="shared" si="110"/>
        <v>35</v>
      </c>
      <c r="C723" s="4"/>
      <c r="G723" s="4">
        <f t="shared" si="111"/>
        <v>0</v>
      </c>
      <c r="I723" s="4">
        <f t="shared" si="112"/>
        <v>630</v>
      </c>
      <c r="J723" s="4">
        <f t="shared" si="113"/>
        <v>0</v>
      </c>
    </row>
    <row r="724" spans="1:10" ht="12">
      <c r="A724" s="1" t="s">
        <v>40</v>
      </c>
      <c r="B724" s="5">
        <f t="shared" si="110"/>
        <v>40</v>
      </c>
      <c r="C724" s="4"/>
      <c r="G724" s="4">
        <f t="shared" si="111"/>
        <v>0</v>
      </c>
      <c r="I724" s="4">
        <f t="shared" si="112"/>
        <v>820</v>
      </c>
      <c r="J724" s="4">
        <f t="shared" si="113"/>
        <v>0</v>
      </c>
    </row>
    <row r="725" spans="1:10" ht="12">
      <c r="A725" s="1" t="s">
        <v>41</v>
      </c>
      <c r="B725" s="5">
        <f t="shared" si="110"/>
        <v>40</v>
      </c>
      <c r="C725" s="4"/>
      <c r="G725" s="4">
        <f t="shared" si="111"/>
        <v>0</v>
      </c>
      <c r="I725" s="4">
        <f t="shared" si="112"/>
        <v>820</v>
      </c>
      <c r="J725" s="4">
        <f t="shared" si="113"/>
        <v>0</v>
      </c>
    </row>
    <row r="726" spans="1:10" ht="12">
      <c r="A726" s="1" t="s">
        <v>42</v>
      </c>
      <c r="B726" s="5">
        <f t="shared" si="110"/>
        <v>40</v>
      </c>
      <c r="C726" s="4"/>
      <c r="G726" s="4">
        <f t="shared" si="111"/>
        <v>0</v>
      </c>
      <c r="I726" s="4">
        <f t="shared" si="112"/>
        <v>820</v>
      </c>
      <c r="J726" s="4">
        <f t="shared" si="113"/>
        <v>0</v>
      </c>
    </row>
    <row r="727" spans="1:10" ht="12">
      <c r="A727" s="1" t="s">
        <v>43</v>
      </c>
      <c r="B727" s="5">
        <f t="shared" si="110"/>
        <v>40</v>
      </c>
      <c r="C727" s="4"/>
      <c r="G727" s="4">
        <f t="shared" si="111"/>
        <v>0</v>
      </c>
      <c r="I727" s="4">
        <f t="shared" si="112"/>
        <v>820</v>
      </c>
      <c r="J727" s="4">
        <f t="shared" si="113"/>
        <v>0</v>
      </c>
    </row>
    <row r="728" spans="1:10" ht="12">
      <c r="A728" s="1" t="s">
        <v>45</v>
      </c>
      <c r="B728" s="5">
        <f t="shared" si="110"/>
        <v>50</v>
      </c>
      <c r="C728" s="4"/>
      <c r="F728" s="1" t="s">
        <v>0</v>
      </c>
      <c r="G728" s="4">
        <f t="shared" si="111"/>
        <v>0</v>
      </c>
      <c r="I728" s="4">
        <f t="shared" si="112"/>
        <v>1275</v>
      </c>
      <c r="J728" s="4">
        <f t="shared" si="113"/>
        <v>0</v>
      </c>
    </row>
    <row r="729" spans="1:10" ht="12">
      <c r="A729" s="1" t="s">
        <v>49</v>
      </c>
      <c r="B729" s="5">
        <f t="shared" si="110"/>
        <v>25</v>
      </c>
      <c r="C729" s="4"/>
      <c r="G729" s="4">
        <v>120000</v>
      </c>
      <c r="H729" s="5">
        <v>15</v>
      </c>
      <c r="I729" s="4">
        <f t="shared" si="112"/>
        <v>325</v>
      </c>
      <c r="J729" s="4">
        <f t="shared" si="113"/>
        <v>5538.461538461538</v>
      </c>
    </row>
    <row r="730" spans="1:10" ht="12">
      <c r="A730" s="1" t="s">
        <v>50</v>
      </c>
      <c r="B730" s="5">
        <f t="shared" si="110"/>
        <v>30</v>
      </c>
      <c r="C730" s="4"/>
      <c r="D730" s="5">
        <f>G730/F730</f>
        <v>24.5</v>
      </c>
      <c r="F730" s="4">
        <v>6500</v>
      </c>
      <c r="G730" s="4">
        <v>159250</v>
      </c>
      <c r="H730" s="5">
        <v>12</v>
      </c>
      <c r="I730" s="4">
        <f t="shared" si="112"/>
        <v>465</v>
      </c>
      <c r="J730" s="4">
        <f t="shared" si="113"/>
        <v>4109.677419354839</v>
      </c>
    </row>
    <row r="731" spans="1:10" ht="12">
      <c r="A731" s="1" t="s">
        <v>51</v>
      </c>
      <c r="B731" s="5">
        <f t="shared" si="110"/>
        <v>20</v>
      </c>
      <c r="C731" s="4"/>
      <c r="D731" s="5">
        <f>G731/F731</f>
        <v>7</v>
      </c>
      <c r="F731" s="4">
        <v>3000</v>
      </c>
      <c r="G731" s="4">
        <v>21000</v>
      </c>
      <c r="H731" s="5">
        <v>10</v>
      </c>
      <c r="I731" s="4">
        <f t="shared" si="112"/>
        <v>210</v>
      </c>
      <c r="J731" s="4">
        <f t="shared" si="113"/>
        <v>1000</v>
      </c>
    </row>
    <row r="732" spans="1:10" ht="12">
      <c r="A732" s="1" t="s">
        <v>52</v>
      </c>
      <c r="B732" s="5">
        <f t="shared" si="110"/>
        <v>10</v>
      </c>
      <c r="C732" s="4"/>
      <c r="D732" s="5">
        <f>G732/F732</f>
        <v>11.6</v>
      </c>
      <c r="F732" s="4">
        <v>10000</v>
      </c>
      <c r="G732" s="4">
        <v>116000</v>
      </c>
      <c r="H732" s="5">
        <v>15</v>
      </c>
      <c r="I732" s="4">
        <f t="shared" si="112"/>
        <v>55</v>
      </c>
      <c r="J732" s="4">
        <f t="shared" si="113"/>
        <v>31636.363636363636</v>
      </c>
    </row>
    <row r="733" spans="1:10" ht="12">
      <c r="A733" s="1" t="s">
        <v>54</v>
      </c>
      <c r="B733" s="5">
        <f t="shared" si="110"/>
        <v>20</v>
      </c>
      <c r="C733" s="4"/>
      <c r="G733" s="4">
        <v>90000</v>
      </c>
      <c r="H733" s="5">
        <v>10</v>
      </c>
      <c r="I733" s="4">
        <f t="shared" si="112"/>
        <v>210</v>
      </c>
      <c r="J733" s="4">
        <f t="shared" si="113"/>
        <v>4285.714285714285</v>
      </c>
    </row>
    <row r="734" spans="2:10" ht="12">
      <c r="B734" s="1" t="s">
        <v>0</v>
      </c>
      <c r="C734" s="4"/>
      <c r="G734" s="3" t="s">
        <v>0</v>
      </c>
      <c r="J734" s="3" t="s">
        <v>0</v>
      </c>
    </row>
    <row r="735" spans="1:10" ht="12">
      <c r="A735" s="2" t="s">
        <v>6</v>
      </c>
      <c r="B735" s="1" t="s">
        <v>0</v>
      </c>
      <c r="C735" s="4"/>
      <c r="G735" s="6">
        <f>SUM(G716:G734)</f>
        <v>506250</v>
      </c>
      <c r="J735" s="6">
        <f>SUM(J716:J734)</f>
        <v>46570.2168798943</v>
      </c>
    </row>
    <row r="736" spans="1:10" ht="12">
      <c r="A736" s="1" t="s">
        <v>0</v>
      </c>
      <c r="B736" s="1" t="s">
        <v>0</v>
      </c>
      <c r="J736" s="4"/>
    </row>
    <row r="737" ht="12">
      <c r="A737" s="1" t="s">
        <v>53</v>
      </c>
    </row>
    <row r="738" spans="2:10" ht="12">
      <c r="B738" s="1" t="s">
        <v>0</v>
      </c>
      <c r="C738" s="4"/>
      <c r="G738" s="4"/>
      <c r="J738" s="4"/>
    </row>
    <row r="739" spans="1:10" ht="12">
      <c r="A739" s="1" t="s">
        <v>104</v>
      </c>
      <c r="C739" s="4"/>
      <c r="G739" s="4"/>
      <c r="J739" s="4"/>
    </row>
    <row r="740" spans="2:10" ht="12">
      <c r="B740" s="1" t="s">
        <v>0</v>
      </c>
      <c r="C740" s="4"/>
      <c r="G740" s="4"/>
      <c r="J740" s="4"/>
    </row>
    <row r="741" spans="1:10" ht="12">
      <c r="A741" s="1" t="s">
        <v>29</v>
      </c>
      <c r="B741" s="5">
        <f aca="true" t="shared" si="114" ref="B741:B758">VLOOKUP(A741,$P$13:$Q$49,2)</f>
        <v>40</v>
      </c>
      <c r="C741" s="4"/>
      <c r="G741" s="4">
        <f aca="true" t="shared" si="115" ref="G741:G753">F741*C741</f>
        <v>0</v>
      </c>
      <c r="I741" s="4">
        <f aca="true" t="shared" si="116" ref="I741:I758">VLOOKUP(B741,$M$13:$N$79,2)</f>
        <v>820</v>
      </c>
      <c r="J741" s="4">
        <f aca="true" t="shared" si="117" ref="J741:J758">G741*H741/I741</f>
        <v>0</v>
      </c>
    </row>
    <row r="742" spans="1:10" ht="12">
      <c r="A742" s="1" t="s">
        <v>31</v>
      </c>
      <c r="B742" s="5">
        <f t="shared" si="114"/>
        <v>20</v>
      </c>
      <c r="C742" s="4">
        <v>6336</v>
      </c>
      <c r="E742" s="5">
        <v>18</v>
      </c>
      <c r="F742" s="5">
        <v>41</v>
      </c>
      <c r="G742" s="4">
        <f t="shared" si="115"/>
        <v>259776</v>
      </c>
      <c r="H742" s="5">
        <v>8</v>
      </c>
      <c r="I742" s="4">
        <f t="shared" si="116"/>
        <v>210</v>
      </c>
      <c r="J742" s="4">
        <f t="shared" si="117"/>
        <v>9896.228571428572</v>
      </c>
    </row>
    <row r="743" spans="1:10" ht="12">
      <c r="A743" s="1" t="s">
        <v>33</v>
      </c>
      <c r="B743" s="5">
        <f t="shared" si="114"/>
        <v>60</v>
      </c>
      <c r="C743" s="4"/>
      <c r="G743" s="4">
        <f t="shared" si="115"/>
        <v>0</v>
      </c>
      <c r="I743" s="4">
        <f t="shared" si="116"/>
        <v>1830</v>
      </c>
      <c r="J743" s="4">
        <f t="shared" si="117"/>
        <v>0</v>
      </c>
    </row>
    <row r="744" spans="1:10" ht="12">
      <c r="A744" s="1" t="s">
        <v>34</v>
      </c>
      <c r="B744" s="5">
        <f t="shared" si="114"/>
        <v>60</v>
      </c>
      <c r="C744" s="4"/>
      <c r="G744" s="4">
        <f t="shared" si="115"/>
        <v>0</v>
      </c>
      <c r="I744" s="4">
        <f t="shared" si="116"/>
        <v>1830</v>
      </c>
      <c r="J744" s="4">
        <f t="shared" si="117"/>
        <v>0</v>
      </c>
    </row>
    <row r="745" spans="1:10" ht="12">
      <c r="A745" s="1" t="s">
        <v>36</v>
      </c>
      <c r="B745" s="5">
        <f t="shared" si="114"/>
        <v>60</v>
      </c>
      <c r="C745" s="4"/>
      <c r="G745" s="4">
        <f t="shared" si="115"/>
        <v>0</v>
      </c>
      <c r="I745" s="4">
        <f t="shared" si="116"/>
        <v>1830</v>
      </c>
      <c r="J745" s="4">
        <f t="shared" si="117"/>
        <v>0</v>
      </c>
    </row>
    <row r="746" spans="1:10" ht="12">
      <c r="A746" s="1" t="s">
        <v>37</v>
      </c>
      <c r="B746" s="5">
        <f t="shared" si="114"/>
        <v>40</v>
      </c>
      <c r="C746" s="4"/>
      <c r="G746" s="4">
        <f t="shared" si="115"/>
        <v>0</v>
      </c>
      <c r="I746" s="4">
        <f t="shared" si="116"/>
        <v>820</v>
      </c>
      <c r="J746" s="4">
        <f t="shared" si="117"/>
        <v>0</v>
      </c>
    </row>
    <row r="747" spans="1:10" ht="12">
      <c r="A747" s="1" t="s">
        <v>38</v>
      </c>
      <c r="B747" s="5">
        <f t="shared" si="114"/>
        <v>30</v>
      </c>
      <c r="C747" s="4"/>
      <c r="G747" s="4">
        <f t="shared" si="115"/>
        <v>0</v>
      </c>
      <c r="I747" s="4">
        <f t="shared" si="116"/>
        <v>465</v>
      </c>
      <c r="J747" s="4">
        <f t="shared" si="117"/>
        <v>0</v>
      </c>
    </row>
    <row r="748" spans="1:10" ht="12">
      <c r="A748" s="1" t="s">
        <v>39</v>
      </c>
      <c r="B748" s="5">
        <f t="shared" si="114"/>
        <v>35</v>
      </c>
      <c r="C748" s="4"/>
      <c r="G748" s="4">
        <f t="shared" si="115"/>
        <v>0</v>
      </c>
      <c r="I748" s="4">
        <f t="shared" si="116"/>
        <v>630</v>
      </c>
      <c r="J748" s="4">
        <f t="shared" si="117"/>
        <v>0</v>
      </c>
    </row>
    <row r="749" spans="1:10" ht="12">
      <c r="A749" s="1" t="s">
        <v>40</v>
      </c>
      <c r="B749" s="5">
        <f t="shared" si="114"/>
        <v>40</v>
      </c>
      <c r="C749" s="4"/>
      <c r="G749" s="4">
        <f t="shared" si="115"/>
        <v>0</v>
      </c>
      <c r="I749" s="4">
        <f t="shared" si="116"/>
        <v>820</v>
      </c>
      <c r="J749" s="4">
        <f t="shared" si="117"/>
        <v>0</v>
      </c>
    </row>
    <row r="750" spans="1:10" ht="12">
      <c r="A750" s="1" t="s">
        <v>41</v>
      </c>
      <c r="B750" s="5">
        <f t="shared" si="114"/>
        <v>40</v>
      </c>
      <c r="C750" s="4"/>
      <c r="G750" s="4">
        <f t="shared" si="115"/>
        <v>0</v>
      </c>
      <c r="I750" s="4">
        <f t="shared" si="116"/>
        <v>820</v>
      </c>
      <c r="J750" s="4">
        <f t="shared" si="117"/>
        <v>0</v>
      </c>
    </row>
    <row r="751" spans="1:10" ht="12">
      <c r="A751" s="1" t="s">
        <v>42</v>
      </c>
      <c r="B751" s="5">
        <f t="shared" si="114"/>
        <v>40</v>
      </c>
      <c r="C751" s="4"/>
      <c r="G751" s="4">
        <f t="shared" si="115"/>
        <v>0</v>
      </c>
      <c r="I751" s="4">
        <f t="shared" si="116"/>
        <v>820</v>
      </c>
      <c r="J751" s="4">
        <f t="shared" si="117"/>
        <v>0</v>
      </c>
    </row>
    <row r="752" spans="1:10" ht="12">
      <c r="A752" s="1" t="s">
        <v>43</v>
      </c>
      <c r="B752" s="5">
        <f t="shared" si="114"/>
        <v>40</v>
      </c>
      <c r="C752" s="4"/>
      <c r="G752" s="4">
        <f t="shared" si="115"/>
        <v>0</v>
      </c>
      <c r="I752" s="4">
        <f t="shared" si="116"/>
        <v>820</v>
      </c>
      <c r="J752" s="4">
        <f t="shared" si="117"/>
        <v>0</v>
      </c>
    </row>
    <row r="753" spans="1:10" ht="12">
      <c r="A753" s="1" t="s">
        <v>45</v>
      </c>
      <c r="B753" s="5">
        <f t="shared" si="114"/>
        <v>50</v>
      </c>
      <c r="C753" s="4"/>
      <c r="F753" s="1" t="s">
        <v>0</v>
      </c>
      <c r="G753" s="4">
        <f t="shared" si="115"/>
        <v>0</v>
      </c>
      <c r="I753" s="4">
        <f t="shared" si="116"/>
        <v>1275</v>
      </c>
      <c r="J753" s="4">
        <f t="shared" si="117"/>
        <v>0</v>
      </c>
    </row>
    <row r="754" spans="1:10" ht="12">
      <c r="A754" s="1" t="s">
        <v>49</v>
      </c>
      <c r="B754" s="5">
        <f t="shared" si="114"/>
        <v>25</v>
      </c>
      <c r="C754" s="4"/>
      <c r="G754" s="4">
        <v>25000</v>
      </c>
      <c r="H754" s="5">
        <v>13</v>
      </c>
      <c r="I754" s="4">
        <f t="shared" si="116"/>
        <v>325</v>
      </c>
      <c r="J754" s="4">
        <f t="shared" si="117"/>
        <v>1000</v>
      </c>
    </row>
    <row r="755" spans="1:10" ht="12">
      <c r="A755" s="1" t="s">
        <v>50</v>
      </c>
      <c r="B755" s="5">
        <f t="shared" si="114"/>
        <v>30</v>
      </c>
      <c r="C755" s="4"/>
      <c r="D755" s="5">
        <f>G755/F755</f>
        <v>11.7</v>
      </c>
      <c r="F755" s="4">
        <v>6500</v>
      </c>
      <c r="G755" s="4">
        <v>76050</v>
      </c>
      <c r="H755" s="5">
        <v>18</v>
      </c>
      <c r="I755" s="4">
        <f t="shared" si="116"/>
        <v>465</v>
      </c>
      <c r="J755" s="4">
        <f t="shared" si="117"/>
        <v>2943.8709677419356</v>
      </c>
    </row>
    <row r="756" spans="1:10" ht="12">
      <c r="A756" s="1" t="s">
        <v>51</v>
      </c>
      <c r="B756" s="5">
        <f t="shared" si="114"/>
        <v>20</v>
      </c>
      <c r="C756" s="4"/>
      <c r="D756" s="5">
        <f>G756/F756</f>
        <v>11</v>
      </c>
      <c r="F756" s="4">
        <v>3000</v>
      </c>
      <c r="G756" s="4">
        <v>33000</v>
      </c>
      <c r="H756" s="5">
        <v>15</v>
      </c>
      <c r="I756" s="4">
        <f t="shared" si="116"/>
        <v>210</v>
      </c>
      <c r="J756" s="4">
        <f t="shared" si="117"/>
        <v>2357.1428571428573</v>
      </c>
    </row>
    <row r="757" spans="1:10" ht="12">
      <c r="A757" s="1" t="s">
        <v>52</v>
      </c>
      <c r="B757" s="5">
        <f t="shared" si="114"/>
        <v>10</v>
      </c>
      <c r="C757" s="4"/>
      <c r="D757" s="5">
        <f>G757/F757</f>
        <v>0.1</v>
      </c>
      <c r="F757" s="4">
        <v>10000</v>
      </c>
      <c r="G757" s="4">
        <v>1000</v>
      </c>
      <c r="H757" s="5">
        <v>10</v>
      </c>
      <c r="I757" s="4">
        <f t="shared" si="116"/>
        <v>55</v>
      </c>
      <c r="J757" s="4">
        <f t="shared" si="117"/>
        <v>181.8181818181818</v>
      </c>
    </row>
    <row r="758" spans="1:10" ht="12">
      <c r="A758" s="1" t="s">
        <v>54</v>
      </c>
      <c r="B758" s="5">
        <f t="shared" si="114"/>
        <v>20</v>
      </c>
      <c r="C758" s="4"/>
      <c r="G758" s="4">
        <v>50000</v>
      </c>
      <c r="H758" s="5">
        <v>18</v>
      </c>
      <c r="I758" s="4">
        <f t="shared" si="116"/>
        <v>210</v>
      </c>
      <c r="J758" s="4">
        <f t="shared" si="117"/>
        <v>4285.714285714285</v>
      </c>
    </row>
    <row r="759" spans="2:10" ht="12">
      <c r="B759" s="1" t="s">
        <v>0</v>
      </c>
      <c r="C759" s="4"/>
      <c r="G759" s="3" t="s">
        <v>0</v>
      </c>
      <c r="J759" s="3" t="s">
        <v>0</v>
      </c>
    </row>
    <row r="760" spans="1:10" ht="12">
      <c r="A760" s="2" t="s">
        <v>6</v>
      </c>
      <c r="B760" s="1" t="s">
        <v>0</v>
      </c>
      <c r="C760" s="4"/>
      <c r="G760" s="6">
        <f>SUM(G741:G759)</f>
        <v>444826</v>
      </c>
      <c r="J760" s="6">
        <f>SUM(J741:J759)</f>
        <v>20664.774863845832</v>
      </c>
    </row>
    <row r="761" spans="1:10" ht="12">
      <c r="A761" s="1" t="s">
        <v>0</v>
      </c>
      <c r="B761" s="1" t="s">
        <v>0</v>
      </c>
      <c r="J761" s="4"/>
    </row>
    <row r="762" ht="12">
      <c r="A762" s="1" t="s">
        <v>53</v>
      </c>
    </row>
    <row r="763" spans="2:10" ht="12">
      <c r="B763" s="1" t="s">
        <v>0</v>
      </c>
      <c r="C763" s="4"/>
      <c r="G763" s="4"/>
      <c r="J763" s="4"/>
    </row>
    <row r="764" spans="1:10" ht="12">
      <c r="A764" s="1" t="s">
        <v>105</v>
      </c>
      <c r="C764" s="4"/>
      <c r="G764" s="4"/>
      <c r="J764" s="4"/>
    </row>
    <row r="765" spans="2:10" ht="12">
      <c r="B765" s="1" t="s">
        <v>0</v>
      </c>
      <c r="C765" s="4"/>
      <c r="G765" s="4"/>
      <c r="J765" s="4"/>
    </row>
    <row r="766" spans="1:10" ht="12">
      <c r="A766" s="1" t="s">
        <v>29</v>
      </c>
      <c r="B766" s="5">
        <f aca="true" t="shared" si="118" ref="B766:B783">VLOOKUP(A766,$P$13:$Q$49,2)</f>
        <v>40</v>
      </c>
      <c r="C766" s="4"/>
      <c r="G766" s="4">
        <f aca="true" t="shared" si="119" ref="G766:G779">F766*C766</f>
        <v>0</v>
      </c>
      <c r="I766" s="4">
        <f aca="true" t="shared" si="120" ref="I766:I783">VLOOKUP(B766,$M$13:$N$79,2)</f>
        <v>820</v>
      </c>
      <c r="J766" s="4">
        <f aca="true" t="shared" si="121" ref="J766:J783">G766*H766/I766</f>
        <v>0</v>
      </c>
    </row>
    <row r="767" spans="1:10" ht="12">
      <c r="A767" s="1" t="s">
        <v>31</v>
      </c>
      <c r="B767" s="5">
        <f t="shared" si="118"/>
        <v>20</v>
      </c>
      <c r="C767" s="4">
        <v>50160</v>
      </c>
      <c r="E767" s="5">
        <v>18</v>
      </c>
      <c r="F767" s="5">
        <v>41</v>
      </c>
      <c r="G767" s="4">
        <f t="shared" si="119"/>
        <v>2056560</v>
      </c>
      <c r="H767" s="5">
        <v>10</v>
      </c>
      <c r="I767" s="4">
        <f t="shared" si="120"/>
        <v>210</v>
      </c>
      <c r="J767" s="4">
        <f t="shared" si="121"/>
        <v>97931.42857142857</v>
      </c>
    </row>
    <row r="768" spans="1:10" ht="12">
      <c r="A768" s="1" t="s">
        <v>33</v>
      </c>
      <c r="B768" s="5">
        <f t="shared" si="118"/>
        <v>60</v>
      </c>
      <c r="C768" s="4"/>
      <c r="G768" s="4">
        <f t="shared" si="119"/>
        <v>0</v>
      </c>
      <c r="I768" s="4">
        <f t="shared" si="120"/>
        <v>1830</v>
      </c>
      <c r="J768" s="4">
        <f t="shared" si="121"/>
        <v>0</v>
      </c>
    </row>
    <row r="769" spans="1:10" ht="12">
      <c r="A769" s="1" t="s">
        <v>34</v>
      </c>
      <c r="B769" s="5">
        <f t="shared" si="118"/>
        <v>60</v>
      </c>
      <c r="C769" s="4"/>
      <c r="G769" s="4">
        <f t="shared" si="119"/>
        <v>0</v>
      </c>
      <c r="I769" s="4">
        <f t="shared" si="120"/>
        <v>1830</v>
      </c>
      <c r="J769" s="4">
        <f t="shared" si="121"/>
        <v>0</v>
      </c>
    </row>
    <row r="770" spans="1:10" ht="12">
      <c r="A770" s="1" t="s">
        <v>36</v>
      </c>
      <c r="B770" s="5">
        <f t="shared" si="118"/>
        <v>60</v>
      </c>
      <c r="C770" s="4"/>
      <c r="G770" s="4">
        <f t="shared" si="119"/>
        <v>0</v>
      </c>
      <c r="I770" s="4">
        <f t="shared" si="120"/>
        <v>1830</v>
      </c>
      <c r="J770" s="4">
        <f t="shared" si="121"/>
        <v>0</v>
      </c>
    </row>
    <row r="771" spans="1:10" ht="12">
      <c r="A771" s="1" t="s">
        <v>37</v>
      </c>
      <c r="B771" s="5">
        <f t="shared" si="118"/>
        <v>40</v>
      </c>
      <c r="C771" s="4"/>
      <c r="G771" s="4">
        <f t="shared" si="119"/>
        <v>0</v>
      </c>
      <c r="I771" s="4">
        <f t="shared" si="120"/>
        <v>820</v>
      </c>
      <c r="J771" s="4">
        <f t="shared" si="121"/>
        <v>0</v>
      </c>
    </row>
    <row r="772" spans="1:10" ht="12">
      <c r="A772" s="1" t="s">
        <v>38</v>
      </c>
      <c r="B772" s="5">
        <f t="shared" si="118"/>
        <v>30</v>
      </c>
      <c r="C772" s="4"/>
      <c r="G772" s="4">
        <f t="shared" si="119"/>
        <v>0</v>
      </c>
      <c r="I772" s="4">
        <f t="shared" si="120"/>
        <v>465</v>
      </c>
      <c r="J772" s="4">
        <f t="shared" si="121"/>
        <v>0</v>
      </c>
    </row>
    <row r="773" spans="1:10" ht="12">
      <c r="A773" s="1" t="s">
        <v>39</v>
      </c>
      <c r="B773" s="5">
        <f t="shared" si="118"/>
        <v>35</v>
      </c>
      <c r="C773" s="4"/>
      <c r="G773" s="4">
        <f t="shared" si="119"/>
        <v>0</v>
      </c>
      <c r="I773" s="4">
        <f t="shared" si="120"/>
        <v>630</v>
      </c>
      <c r="J773" s="4">
        <f t="shared" si="121"/>
        <v>0</v>
      </c>
    </row>
    <row r="774" spans="1:10" ht="12">
      <c r="A774" s="1" t="s">
        <v>40</v>
      </c>
      <c r="B774" s="5">
        <f t="shared" si="118"/>
        <v>40</v>
      </c>
      <c r="C774" s="4"/>
      <c r="G774" s="4">
        <f t="shared" si="119"/>
        <v>0</v>
      </c>
      <c r="I774" s="4">
        <f t="shared" si="120"/>
        <v>820</v>
      </c>
      <c r="J774" s="4">
        <f t="shared" si="121"/>
        <v>0</v>
      </c>
    </row>
    <row r="775" spans="1:10" ht="12">
      <c r="A775" s="1" t="s">
        <v>41</v>
      </c>
      <c r="B775" s="5">
        <f t="shared" si="118"/>
        <v>40</v>
      </c>
      <c r="C775" s="4"/>
      <c r="G775" s="4">
        <f t="shared" si="119"/>
        <v>0</v>
      </c>
      <c r="I775" s="4">
        <f t="shared" si="120"/>
        <v>820</v>
      </c>
      <c r="J775" s="4">
        <f t="shared" si="121"/>
        <v>0</v>
      </c>
    </row>
    <row r="776" spans="1:10" ht="12">
      <c r="A776" s="1" t="s">
        <v>42</v>
      </c>
      <c r="B776" s="5">
        <f t="shared" si="118"/>
        <v>40</v>
      </c>
      <c r="C776" s="4"/>
      <c r="G776" s="4">
        <f t="shared" si="119"/>
        <v>0</v>
      </c>
      <c r="I776" s="4">
        <f t="shared" si="120"/>
        <v>820</v>
      </c>
      <c r="J776" s="4">
        <f t="shared" si="121"/>
        <v>0</v>
      </c>
    </row>
    <row r="777" spans="1:10" ht="12">
      <c r="A777" s="1" t="s">
        <v>43</v>
      </c>
      <c r="B777" s="5">
        <f t="shared" si="118"/>
        <v>40</v>
      </c>
      <c r="C777" s="4"/>
      <c r="G777" s="4">
        <f t="shared" si="119"/>
        <v>0</v>
      </c>
      <c r="I777" s="4">
        <f t="shared" si="120"/>
        <v>820</v>
      </c>
      <c r="J777" s="4">
        <f t="shared" si="121"/>
        <v>0</v>
      </c>
    </row>
    <row r="778" spans="1:10" ht="12">
      <c r="A778" s="1" t="s">
        <v>45</v>
      </c>
      <c r="B778" s="5">
        <f t="shared" si="118"/>
        <v>50</v>
      </c>
      <c r="C778" s="4"/>
      <c r="F778" s="1" t="s">
        <v>0</v>
      </c>
      <c r="G778" s="4">
        <f t="shared" si="119"/>
        <v>0</v>
      </c>
      <c r="I778" s="4">
        <f t="shared" si="120"/>
        <v>1275</v>
      </c>
      <c r="J778" s="4">
        <f t="shared" si="121"/>
        <v>0</v>
      </c>
    </row>
    <row r="779" spans="1:10" ht="12">
      <c r="A779" s="1" t="s">
        <v>49</v>
      </c>
      <c r="B779" s="5">
        <f t="shared" si="118"/>
        <v>25</v>
      </c>
      <c r="C779" s="4"/>
      <c r="G779" s="4">
        <f t="shared" si="119"/>
        <v>0</v>
      </c>
      <c r="I779" s="4">
        <f t="shared" si="120"/>
        <v>325</v>
      </c>
      <c r="J779" s="4">
        <f t="shared" si="121"/>
        <v>0</v>
      </c>
    </row>
    <row r="780" spans="1:10" ht="12">
      <c r="A780" s="1" t="s">
        <v>50</v>
      </c>
      <c r="B780" s="5">
        <f t="shared" si="118"/>
        <v>30</v>
      </c>
      <c r="C780" s="4"/>
      <c r="D780" s="5">
        <f>G780/F780</f>
        <v>56</v>
      </c>
      <c r="F780" s="4">
        <v>6500</v>
      </c>
      <c r="G780" s="4">
        <v>364000</v>
      </c>
      <c r="H780" s="5">
        <v>25</v>
      </c>
      <c r="I780" s="4">
        <f t="shared" si="120"/>
        <v>465</v>
      </c>
      <c r="J780" s="4">
        <f t="shared" si="121"/>
        <v>19569.892473118278</v>
      </c>
    </row>
    <row r="781" spans="1:10" ht="12">
      <c r="A781" s="1" t="s">
        <v>51</v>
      </c>
      <c r="B781" s="5">
        <f t="shared" si="118"/>
        <v>20</v>
      </c>
      <c r="C781" s="4"/>
      <c r="D781" s="5">
        <f>G781/F781</f>
        <v>18</v>
      </c>
      <c r="F781" s="4">
        <v>3000</v>
      </c>
      <c r="G781" s="4">
        <v>54000</v>
      </c>
      <c r="H781" s="5">
        <v>15</v>
      </c>
      <c r="I781" s="4">
        <f t="shared" si="120"/>
        <v>210</v>
      </c>
      <c r="J781" s="4">
        <f t="shared" si="121"/>
        <v>3857.1428571428573</v>
      </c>
    </row>
    <row r="782" spans="1:10" ht="12">
      <c r="A782" s="1" t="s">
        <v>52</v>
      </c>
      <c r="B782" s="5">
        <f t="shared" si="118"/>
        <v>10</v>
      </c>
      <c r="C782" s="4"/>
      <c r="D782" s="5">
        <f>G782/F782</f>
        <v>2</v>
      </c>
      <c r="F782" s="4">
        <v>10000</v>
      </c>
      <c r="G782" s="4">
        <v>20000</v>
      </c>
      <c r="H782" s="5">
        <v>10</v>
      </c>
      <c r="I782" s="4">
        <f t="shared" si="120"/>
        <v>55</v>
      </c>
      <c r="J782" s="4">
        <f t="shared" si="121"/>
        <v>3636.3636363636365</v>
      </c>
    </row>
    <row r="783" spans="1:10" ht="12">
      <c r="A783" s="1" t="s">
        <v>54</v>
      </c>
      <c r="B783" s="5">
        <f t="shared" si="118"/>
        <v>20</v>
      </c>
      <c r="C783" s="4"/>
      <c r="G783" s="4">
        <v>50000</v>
      </c>
      <c r="H783" s="5">
        <v>20</v>
      </c>
      <c r="I783" s="4">
        <f t="shared" si="120"/>
        <v>210</v>
      </c>
      <c r="J783" s="4">
        <f t="shared" si="121"/>
        <v>4761.9047619047615</v>
      </c>
    </row>
    <row r="784" spans="2:10" ht="12">
      <c r="B784" s="1" t="s">
        <v>0</v>
      </c>
      <c r="C784" s="4"/>
      <c r="G784" s="3" t="s">
        <v>0</v>
      </c>
      <c r="J784" s="3" t="s">
        <v>0</v>
      </c>
    </row>
    <row r="785" spans="1:10" ht="12">
      <c r="A785" s="2" t="s">
        <v>6</v>
      </c>
      <c r="B785" s="1" t="s">
        <v>0</v>
      </c>
      <c r="C785" s="4"/>
      <c r="G785" s="6">
        <f>SUM(G766:G784)</f>
        <v>2544560</v>
      </c>
      <c r="J785" s="6">
        <f>SUM(J766:J784)</f>
        <v>129756.7322999581</v>
      </c>
    </row>
    <row r="786" spans="1:10" ht="12">
      <c r="A786" s="1" t="s">
        <v>0</v>
      </c>
      <c r="B786" s="1" t="s">
        <v>0</v>
      </c>
      <c r="J786" s="4"/>
    </row>
    <row r="787" ht="12">
      <c r="A787" s="1" t="s">
        <v>53</v>
      </c>
    </row>
    <row r="788" spans="2:10" ht="12">
      <c r="B788" s="1" t="s">
        <v>0</v>
      </c>
      <c r="C788" s="4"/>
      <c r="F788" s="1" t="s">
        <v>0</v>
      </c>
      <c r="G788" s="4"/>
      <c r="J788" s="4"/>
    </row>
    <row r="789" spans="1:10" ht="12">
      <c r="A789" s="1" t="s">
        <v>106</v>
      </c>
      <c r="C789" s="4"/>
      <c r="G789" s="4"/>
      <c r="J789" s="4"/>
    </row>
    <row r="790" spans="2:10" ht="12">
      <c r="B790" s="1" t="s">
        <v>0</v>
      </c>
      <c r="C790" s="4"/>
      <c r="G790" s="4"/>
      <c r="J790" s="4"/>
    </row>
    <row r="791" spans="1:10" ht="12">
      <c r="A791" s="1" t="s">
        <v>29</v>
      </c>
      <c r="B791" s="5">
        <f aca="true" t="shared" si="122" ref="B791:B808">VLOOKUP(A791,$P$13:$Q$49,2)</f>
        <v>40</v>
      </c>
      <c r="C791" s="4"/>
      <c r="G791" s="4">
        <f aca="true" t="shared" si="123" ref="G791:G803">F791*C791</f>
        <v>0</v>
      </c>
      <c r="I791" s="4">
        <f aca="true" t="shared" si="124" ref="I791:I808">VLOOKUP(B791,$M$13:$N$79,2)</f>
        <v>820</v>
      </c>
      <c r="J791" s="4">
        <f aca="true" t="shared" si="125" ref="J791:J808">G791*H791/I791</f>
        <v>0</v>
      </c>
    </row>
    <row r="792" spans="1:10" ht="12">
      <c r="A792" s="1" t="s">
        <v>31</v>
      </c>
      <c r="B792" s="5">
        <f t="shared" si="122"/>
        <v>20</v>
      </c>
      <c r="C792" s="4">
        <v>5808</v>
      </c>
      <c r="E792" s="5">
        <v>12</v>
      </c>
      <c r="F792" s="5">
        <v>32</v>
      </c>
      <c r="G792" s="4">
        <f t="shared" si="123"/>
        <v>185856</v>
      </c>
      <c r="H792" s="5">
        <v>10</v>
      </c>
      <c r="I792" s="4">
        <f t="shared" si="124"/>
        <v>210</v>
      </c>
      <c r="J792" s="4">
        <f t="shared" si="125"/>
        <v>8850.285714285714</v>
      </c>
    </row>
    <row r="793" spans="1:10" ht="12">
      <c r="A793" s="1" t="s">
        <v>33</v>
      </c>
      <c r="B793" s="5">
        <f t="shared" si="122"/>
        <v>60</v>
      </c>
      <c r="C793" s="4"/>
      <c r="G793" s="4">
        <f t="shared" si="123"/>
        <v>0</v>
      </c>
      <c r="I793" s="4">
        <f t="shared" si="124"/>
        <v>1830</v>
      </c>
      <c r="J793" s="4">
        <f t="shared" si="125"/>
        <v>0</v>
      </c>
    </row>
    <row r="794" spans="1:10" ht="12">
      <c r="A794" s="1" t="s">
        <v>34</v>
      </c>
      <c r="B794" s="5">
        <f t="shared" si="122"/>
        <v>60</v>
      </c>
      <c r="C794" s="4"/>
      <c r="G794" s="4">
        <f t="shared" si="123"/>
        <v>0</v>
      </c>
      <c r="I794" s="4">
        <f t="shared" si="124"/>
        <v>1830</v>
      </c>
      <c r="J794" s="4">
        <f t="shared" si="125"/>
        <v>0</v>
      </c>
    </row>
    <row r="795" spans="1:10" ht="12">
      <c r="A795" s="1" t="s">
        <v>36</v>
      </c>
      <c r="B795" s="5">
        <f t="shared" si="122"/>
        <v>60</v>
      </c>
      <c r="C795" s="4"/>
      <c r="G795" s="4">
        <f t="shared" si="123"/>
        <v>0</v>
      </c>
      <c r="I795" s="4">
        <f t="shared" si="124"/>
        <v>1830</v>
      </c>
      <c r="J795" s="4">
        <f t="shared" si="125"/>
        <v>0</v>
      </c>
    </row>
    <row r="796" spans="1:10" ht="12">
      <c r="A796" s="1" t="s">
        <v>37</v>
      </c>
      <c r="B796" s="5">
        <f t="shared" si="122"/>
        <v>40</v>
      </c>
      <c r="C796" s="4"/>
      <c r="G796" s="4">
        <f t="shared" si="123"/>
        <v>0</v>
      </c>
      <c r="I796" s="4">
        <f t="shared" si="124"/>
        <v>820</v>
      </c>
      <c r="J796" s="4">
        <f t="shared" si="125"/>
        <v>0</v>
      </c>
    </row>
    <row r="797" spans="1:10" ht="12">
      <c r="A797" s="1" t="s">
        <v>38</v>
      </c>
      <c r="B797" s="5">
        <f t="shared" si="122"/>
        <v>30</v>
      </c>
      <c r="C797" s="4"/>
      <c r="G797" s="4">
        <f t="shared" si="123"/>
        <v>0</v>
      </c>
      <c r="I797" s="4">
        <f t="shared" si="124"/>
        <v>465</v>
      </c>
      <c r="J797" s="4">
        <f t="shared" si="125"/>
        <v>0</v>
      </c>
    </row>
    <row r="798" spans="1:10" ht="12">
      <c r="A798" s="1" t="s">
        <v>39</v>
      </c>
      <c r="B798" s="5">
        <f t="shared" si="122"/>
        <v>35</v>
      </c>
      <c r="C798" s="4"/>
      <c r="G798" s="4">
        <f t="shared" si="123"/>
        <v>0</v>
      </c>
      <c r="I798" s="4">
        <f t="shared" si="124"/>
        <v>630</v>
      </c>
      <c r="J798" s="4">
        <f t="shared" si="125"/>
        <v>0</v>
      </c>
    </row>
    <row r="799" spans="1:10" ht="12">
      <c r="A799" s="1" t="s">
        <v>40</v>
      </c>
      <c r="B799" s="5">
        <f t="shared" si="122"/>
        <v>40</v>
      </c>
      <c r="C799" s="4"/>
      <c r="G799" s="4">
        <f t="shared" si="123"/>
        <v>0</v>
      </c>
      <c r="I799" s="4">
        <f t="shared" si="124"/>
        <v>820</v>
      </c>
      <c r="J799" s="4">
        <f t="shared" si="125"/>
        <v>0</v>
      </c>
    </row>
    <row r="800" spans="1:10" ht="12">
      <c r="A800" s="1" t="s">
        <v>41</v>
      </c>
      <c r="B800" s="5">
        <f t="shared" si="122"/>
        <v>40</v>
      </c>
      <c r="C800" s="4"/>
      <c r="G800" s="4">
        <f t="shared" si="123"/>
        <v>0</v>
      </c>
      <c r="I800" s="4">
        <f t="shared" si="124"/>
        <v>820</v>
      </c>
      <c r="J800" s="4">
        <f t="shared" si="125"/>
        <v>0</v>
      </c>
    </row>
    <row r="801" spans="1:10" ht="12">
      <c r="A801" s="1" t="s">
        <v>42</v>
      </c>
      <c r="B801" s="5">
        <f t="shared" si="122"/>
        <v>40</v>
      </c>
      <c r="C801" s="4"/>
      <c r="G801" s="4">
        <f t="shared" si="123"/>
        <v>0</v>
      </c>
      <c r="I801" s="4">
        <f t="shared" si="124"/>
        <v>820</v>
      </c>
      <c r="J801" s="4">
        <f t="shared" si="125"/>
        <v>0</v>
      </c>
    </row>
    <row r="802" spans="1:10" ht="12">
      <c r="A802" s="1" t="s">
        <v>43</v>
      </c>
      <c r="B802" s="5">
        <f t="shared" si="122"/>
        <v>40</v>
      </c>
      <c r="C802" s="4"/>
      <c r="G802" s="4">
        <f t="shared" si="123"/>
        <v>0</v>
      </c>
      <c r="I802" s="4">
        <f t="shared" si="124"/>
        <v>820</v>
      </c>
      <c r="J802" s="4">
        <f t="shared" si="125"/>
        <v>0</v>
      </c>
    </row>
    <row r="803" spans="1:10" ht="12">
      <c r="A803" s="1" t="s">
        <v>45</v>
      </c>
      <c r="B803" s="5">
        <f t="shared" si="122"/>
        <v>50</v>
      </c>
      <c r="C803" s="4"/>
      <c r="F803" s="1" t="s">
        <v>0</v>
      </c>
      <c r="G803" s="4">
        <f t="shared" si="123"/>
        <v>0</v>
      </c>
      <c r="I803" s="4">
        <f t="shared" si="124"/>
        <v>1275</v>
      </c>
      <c r="J803" s="4">
        <f t="shared" si="125"/>
        <v>0</v>
      </c>
    </row>
    <row r="804" spans="1:10" ht="12">
      <c r="A804" s="1" t="s">
        <v>49</v>
      </c>
      <c r="B804" s="5">
        <f t="shared" si="122"/>
        <v>25</v>
      </c>
      <c r="C804" s="4"/>
      <c r="G804" s="4">
        <v>125000</v>
      </c>
      <c r="H804" s="5">
        <v>9</v>
      </c>
      <c r="I804" s="4">
        <f t="shared" si="124"/>
        <v>325</v>
      </c>
      <c r="J804" s="4">
        <f t="shared" si="125"/>
        <v>3461.5384615384614</v>
      </c>
    </row>
    <row r="805" spans="1:10" ht="12">
      <c r="A805" s="1" t="s">
        <v>50</v>
      </c>
      <c r="B805" s="5">
        <f t="shared" si="122"/>
        <v>30</v>
      </c>
      <c r="C805" s="4"/>
      <c r="D805" s="5">
        <f>G805/F805</f>
        <v>56</v>
      </c>
      <c r="F805" s="4">
        <v>6500</v>
      </c>
      <c r="G805" s="4">
        <v>364000</v>
      </c>
      <c r="H805" s="5">
        <v>12</v>
      </c>
      <c r="I805" s="4">
        <f t="shared" si="124"/>
        <v>465</v>
      </c>
      <c r="J805" s="4">
        <f t="shared" si="125"/>
        <v>9393.548387096775</v>
      </c>
    </row>
    <row r="806" spans="1:10" ht="12">
      <c r="A806" s="1" t="s">
        <v>51</v>
      </c>
      <c r="B806" s="5">
        <f t="shared" si="122"/>
        <v>20</v>
      </c>
      <c r="C806" s="4"/>
      <c r="D806" s="5">
        <f>G806/F806</f>
        <v>10</v>
      </c>
      <c r="F806" s="4">
        <v>3000</v>
      </c>
      <c r="G806" s="4">
        <v>30000</v>
      </c>
      <c r="H806" s="5">
        <v>13</v>
      </c>
      <c r="I806" s="4">
        <f t="shared" si="124"/>
        <v>210</v>
      </c>
      <c r="J806" s="4">
        <f t="shared" si="125"/>
        <v>1857.142857142857</v>
      </c>
    </row>
    <row r="807" spans="1:10" ht="12">
      <c r="A807" s="1" t="s">
        <v>52</v>
      </c>
      <c r="B807" s="5">
        <f t="shared" si="122"/>
        <v>10</v>
      </c>
      <c r="C807" s="4"/>
      <c r="D807" s="5">
        <f>G807/F807</f>
        <v>6.4</v>
      </c>
      <c r="F807" s="4">
        <v>10000</v>
      </c>
      <c r="G807" s="4">
        <v>64000</v>
      </c>
      <c r="H807" s="5">
        <v>15</v>
      </c>
      <c r="I807" s="4">
        <f t="shared" si="124"/>
        <v>55</v>
      </c>
      <c r="J807" s="4">
        <f t="shared" si="125"/>
        <v>17454.545454545456</v>
      </c>
    </row>
    <row r="808" spans="1:10" ht="12">
      <c r="A808" s="1" t="s">
        <v>54</v>
      </c>
      <c r="B808" s="5">
        <f t="shared" si="122"/>
        <v>20</v>
      </c>
      <c r="C808" s="4"/>
      <c r="G808" s="4">
        <v>150000</v>
      </c>
      <c r="H808" s="5">
        <v>15</v>
      </c>
      <c r="I808" s="4">
        <f t="shared" si="124"/>
        <v>210</v>
      </c>
      <c r="J808" s="4">
        <f t="shared" si="125"/>
        <v>10714.285714285714</v>
      </c>
    </row>
    <row r="809" spans="2:10" ht="12">
      <c r="B809" s="1" t="s">
        <v>0</v>
      </c>
      <c r="C809" s="4"/>
      <c r="G809" s="3" t="s">
        <v>0</v>
      </c>
      <c r="J809" s="3" t="s">
        <v>0</v>
      </c>
    </row>
    <row r="810" spans="1:10" ht="12">
      <c r="A810" s="2" t="s">
        <v>6</v>
      </c>
      <c r="B810" s="1" t="s">
        <v>0</v>
      </c>
      <c r="C810" s="4"/>
      <c r="G810" s="6">
        <f>SUM(G791:G809)</f>
        <v>918856</v>
      </c>
      <c r="J810" s="6">
        <f>SUM(J791:J809)</f>
        <v>51731.34658889498</v>
      </c>
    </row>
    <row r="811" spans="1:10" ht="12">
      <c r="A811" s="1" t="s">
        <v>0</v>
      </c>
      <c r="B811" s="1" t="s">
        <v>0</v>
      </c>
      <c r="J811" s="4"/>
    </row>
    <row r="812" ht="12">
      <c r="A812" s="1" t="s">
        <v>53</v>
      </c>
    </row>
    <row r="813" spans="2:10" ht="12">
      <c r="B813" s="1" t="s">
        <v>0</v>
      </c>
      <c r="C813" s="4"/>
      <c r="G813" s="4"/>
      <c r="J813" s="4"/>
    </row>
    <row r="814" spans="1:10" ht="12">
      <c r="A814" s="1" t="s">
        <v>107</v>
      </c>
      <c r="C814" s="4"/>
      <c r="G814" s="4"/>
      <c r="J814" s="4"/>
    </row>
    <row r="815" spans="2:10" ht="12">
      <c r="B815" s="1" t="s">
        <v>0</v>
      </c>
      <c r="C815" s="4"/>
      <c r="G815" s="4"/>
      <c r="J815" s="4"/>
    </row>
    <row r="816" spans="1:10" ht="12">
      <c r="A816" s="1" t="s">
        <v>29</v>
      </c>
      <c r="B816" s="5">
        <f aca="true" t="shared" si="126" ref="B816:B833">VLOOKUP(A816,$P$13:$Q$49,2)</f>
        <v>40</v>
      </c>
      <c r="C816" s="4"/>
      <c r="G816" s="4">
        <f aca="true" t="shared" si="127" ref="G816:G828">F816*C816</f>
        <v>0</v>
      </c>
      <c r="I816" s="4">
        <f aca="true" t="shared" si="128" ref="I816:I833">VLOOKUP(B816,$M$13:$N$79,2)</f>
        <v>820</v>
      </c>
      <c r="J816" s="4">
        <f aca="true" t="shared" si="129" ref="J816:J833">G816*H816/I816</f>
        <v>0</v>
      </c>
    </row>
    <row r="817" spans="1:10" ht="12">
      <c r="A817" s="1" t="s">
        <v>31</v>
      </c>
      <c r="B817" s="5">
        <f t="shared" si="126"/>
        <v>20</v>
      </c>
      <c r="C817" s="4">
        <v>2112</v>
      </c>
      <c r="E817" s="5">
        <v>15</v>
      </c>
      <c r="F817" s="5">
        <v>36.5</v>
      </c>
      <c r="G817" s="4">
        <f t="shared" si="127"/>
        <v>77088</v>
      </c>
      <c r="H817" s="5">
        <v>10</v>
      </c>
      <c r="I817" s="4">
        <f t="shared" si="128"/>
        <v>210</v>
      </c>
      <c r="J817" s="4">
        <f t="shared" si="129"/>
        <v>3670.8571428571427</v>
      </c>
    </row>
    <row r="818" spans="1:10" ht="12">
      <c r="A818" s="1" t="s">
        <v>33</v>
      </c>
      <c r="B818" s="5">
        <f t="shared" si="126"/>
        <v>60</v>
      </c>
      <c r="C818" s="4"/>
      <c r="G818" s="4">
        <f t="shared" si="127"/>
        <v>0</v>
      </c>
      <c r="I818" s="4">
        <f t="shared" si="128"/>
        <v>1830</v>
      </c>
      <c r="J818" s="4">
        <f t="shared" si="129"/>
        <v>0</v>
      </c>
    </row>
    <row r="819" spans="1:10" ht="12">
      <c r="A819" s="1" t="s">
        <v>34</v>
      </c>
      <c r="B819" s="5">
        <f t="shared" si="126"/>
        <v>60</v>
      </c>
      <c r="C819" s="4"/>
      <c r="G819" s="4">
        <f t="shared" si="127"/>
        <v>0</v>
      </c>
      <c r="I819" s="4">
        <f t="shared" si="128"/>
        <v>1830</v>
      </c>
      <c r="J819" s="4">
        <f t="shared" si="129"/>
        <v>0</v>
      </c>
    </row>
    <row r="820" spans="1:10" ht="12">
      <c r="A820" s="1" t="s">
        <v>36</v>
      </c>
      <c r="B820" s="5">
        <f t="shared" si="126"/>
        <v>60</v>
      </c>
      <c r="C820" s="4"/>
      <c r="G820" s="4">
        <f t="shared" si="127"/>
        <v>0</v>
      </c>
      <c r="I820" s="4">
        <f t="shared" si="128"/>
        <v>1830</v>
      </c>
      <c r="J820" s="4">
        <f t="shared" si="129"/>
        <v>0</v>
      </c>
    </row>
    <row r="821" spans="1:10" ht="12">
      <c r="A821" s="1" t="s">
        <v>37</v>
      </c>
      <c r="B821" s="5">
        <f t="shared" si="126"/>
        <v>40</v>
      </c>
      <c r="C821" s="4"/>
      <c r="G821" s="4">
        <f t="shared" si="127"/>
        <v>0</v>
      </c>
      <c r="I821" s="4">
        <f t="shared" si="128"/>
        <v>820</v>
      </c>
      <c r="J821" s="4">
        <f t="shared" si="129"/>
        <v>0</v>
      </c>
    </row>
    <row r="822" spans="1:10" ht="12">
      <c r="A822" s="1" t="s">
        <v>38</v>
      </c>
      <c r="B822" s="5">
        <f t="shared" si="126"/>
        <v>30</v>
      </c>
      <c r="C822" s="4"/>
      <c r="G822" s="4">
        <f t="shared" si="127"/>
        <v>0</v>
      </c>
      <c r="I822" s="4">
        <f t="shared" si="128"/>
        <v>465</v>
      </c>
      <c r="J822" s="4">
        <f t="shared" si="129"/>
        <v>0</v>
      </c>
    </row>
    <row r="823" spans="1:10" ht="12">
      <c r="A823" s="1" t="s">
        <v>39</v>
      </c>
      <c r="B823" s="5">
        <f t="shared" si="126"/>
        <v>35</v>
      </c>
      <c r="C823" s="4"/>
      <c r="G823" s="4">
        <f t="shared" si="127"/>
        <v>0</v>
      </c>
      <c r="I823" s="4">
        <f t="shared" si="128"/>
        <v>630</v>
      </c>
      <c r="J823" s="4">
        <f t="shared" si="129"/>
        <v>0</v>
      </c>
    </row>
    <row r="824" spans="1:10" ht="12">
      <c r="A824" s="1" t="s">
        <v>40</v>
      </c>
      <c r="B824" s="5">
        <f t="shared" si="126"/>
        <v>40</v>
      </c>
      <c r="C824" s="4"/>
      <c r="G824" s="4">
        <f t="shared" si="127"/>
        <v>0</v>
      </c>
      <c r="I824" s="4">
        <f t="shared" si="128"/>
        <v>820</v>
      </c>
      <c r="J824" s="4">
        <f t="shared" si="129"/>
        <v>0</v>
      </c>
    </row>
    <row r="825" spans="1:10" ht="12">
      <c r="A825" s="1" t="s">
        <v>41</v>
      </c>
      <c r="B825" s="5">
        <f t="shared" si="126"/>
        <v>40</v>
      </c>
      <c r="C825" s="4"/>
      <c r="G825" s="4">
        <f t="shared" si="127"/>
        <v>0</v>
      </c>
      <c r="I825" s="4">
        <f t="shared" si="128"/>
        <v>820</v>
      </c>
      <c r="J825" s="4">
        <f t="shared" si="129"/>
        <v>0</v>
      </c>
    </row>
    <row r="826" spans="1:10" ht="12">
      <c r="A826" s="1" t="s">
        <v>42</v>
      </c>
      <c r="B826" s="5">
        <f t="shared" si="126"/>
        <v>40</v>
      </c>
      <c r="C826" s="4"/>
      <c r="G826" s="4">
        <f t="shared" si="127"/>
        <v>0</v>
      </c>
      <c r="I826" s="4">
        <f t="shared" si="128"/>
        <v>820</v>
      </c>
      <c r="J826" s="4">
        <f t="shared" si="129"/>
        <v>0</v>
      </c>
    </row>
    <row r="827" spans="1:10" ht="12">
      <c r="A827" s="1" t="s">
        <v>43</v>
      </c>
      <c r="B827" s="5">
        <f t="shared" si="126"/>
        <v>40</v>
      </c>
      <c r="C827" s="4"/>
      <c r="G827" s="4">
        <f t="shared" si="127"/>
        <v>0</v>
      </c>
      <c r="I827" s="4">
        <f t="shared" si="128"/>
        <v>820</v>
      </c>
      <c r="J827" s="4">
        <f t="shared" si="129"/>
        <v>0</v>
      </c>
    </row>
    <row r="828" spans="1:10" ht="12">
      <c r="A828" s="1" t="s">
        <v>45</v>
      </c>
      <c r="B828" s="5">
        <f t="shared" si="126"/>
        <v>50</v>
      </c>
      <c r="C828" s="4"/>
      <c r="F828" s="1" t="s">
        <v>0</v>
      </c>
      <c r="G828" s="4">
        <f t="shared" si="127"/>
        <v>0</v>
      </c>
      <c r="I828" s="4">
        <f t="shared" si="128"/>
        <v>1275</v>
      </c>
      <c r="J828" s="4">
        <f t="shared" si="129"/>
        <v>0</v>
      </c>
    </row>
    <row r="829" spans="1:10" ht="12">
      <c r="A829" s="1" t="s">
        <v>49</v>
      </c>
      <c r="B829" s="5">
        <f t="shared" si="126"/>
        <v>25</v>
      </c>
      <c r="C829" s="4"/>
      <c r="G829" s="4">
        <v>25000</v>
      </c>
      <c r="H829" s="5">
        <v>16</v>
      </c>
      <c r="I829" s="4">
        <f t="shared" si="128"/>
        <v>325</v>
      </c>
      <c r="J829" s="4">
        <f t="shared" si="129"/>
        <v>1230.7692307692307</v>
      </c>
    </row>
    <row r="830" spans="1:10" ht="12">
      <c r="A830" s="1" t="s">
        <v>50</v>
      </c>
      <c r="B830" s="5">
        <f t="shared" si="126"/>
        <v>30</v>
      </c>
      <c r="C830" s="4"/>
      <c r="D830" s="5">
        <f>G830/F830</f>
        <v>0.9</v>
      </c>
      <c r="F830" s="4">
        <v>6500</v>
      </c>
      <c r="G830" s="4">
        <v>5850</v>
      </c>
      <c r="H830" s="5">
        <v>9</v>
      </c>
      <c r="I830" s="4">
        <f t="shared" si="128"/>
        <v>465</v>
      </c>
      <c r="J830" s="4">
        <f t="shared" si="129"/>
        <v>113.2258064516129</v>
      </c>
    </row>
    <row r="831" spans="1:10" ht="12">
      <c r="A831" s="1" t="s">
        <v>51</v>
      </c>
      <c r="B831" s="5">
        <f t="shared" si="126"/>
        <v>20</v>
      </c>
      <c r="C831" s="4"/>
      <c r="D831" s="5">
        <f>G831/F831</f>
        <v>3</v>
      </c>
      <c r="F831" s="4">
        <v>3000</v>
      </c>
      <c r="G831" s="4">
        <v>9000</v>
      </c>
      <c r="H831" s="5">
        <v>12</v>
      </c>
      <c r="I831" s="4">
        <f t="shared" si="128"/>
        <v>210</v>
      </c>
      <c r="J831" s="4">
        <f t="shared" si="129"/>
        <v>514.2857142857143</v>
      </c>
    </row>
    <row r="832" spans="1:10" ht="12">
      <c r="A832" s="1" t="s">
        <v>52</v>
      </c>
      <c r="B832" s="5">
        <f t="shared" si="126"/>
        <v>10</v>
      </c>
      <c r="C832" s="4"/>
      <c r="D832" s="5">
        <f>G832/F832</f>
        <v>1.2</v>
      </c>
      <c r="F832" s="4">
        <v>10000</v>
      </c>
      <c r="G832" s="4">
        <v>12000</v>
      </c>
      <c r="H832" s="5">
        <v>8</v>
      </c>
      <c r="I832" s="4">
        <f t="shared" si="128"/>
        <v>55</v>
      </c>
      <c r="J832" s="4">
        <f t="shared" si="129"/>
        <v>1745.4545454545455</v>
      </c>
    </row>
    <row r="833" spans="1:10" ht="12">
      <c r="A833" s="1" t="s">
        <v>54</v>
      </c>
      <c r="B833" s="5">
        <f t="shared" si="126"/>
        <v>20</v>
      </c>
      <c r="C833" s="4"/>
      <c r="G833" s="4">
        <v>25000</v>
      </c>
      <c r="H833" s="5">
        <v>10</v>
      </c>
      <c r="I833" s="4">
        <f t="shared" si="128"/>
        <v>210</v>
      </c>
      <c r="J833" s="4">
        <f t="shared" si="129"/>
        <v>1190.4761904761904</v>
      </c>
    </row>
    <row r="834" spans="2:10" ht="12">
      <c r="B834" s="1" t="s">
        <v>0</v>
      </c>
      <c r="C834" s="4"/>
      <c r="G834" s="3" t="s">
        <v>0</v>
      </c>
      <c r="J834" s="3" t="s">
        <v>0</v>
      </c>
    </row>
    <row r="835" spans="1:10" ht="12">
      <c r="A835" s="2" t="s">
        <v>6</v>
      </c>
      <c r="B835" s="1" t="s">
        <v>0</v>
      </c>
      <c r="C835" s="4"/>
      <c r="G835" s="6">
        <f>SUM(G816:G834)</f>
        <v>153938</v>
      </c>
      <c r="J835" s="6">
        <f>SUM(J816:J834)</f>
        <v>8465.068630294436</v>
      </c>
    </row>
    <row r="836" spans="1:10" ht="12">
      <c r="A836" s="1" t="s">
        <v>0</v>
      </c>
      <c r="B836" s="1" t="s">
        <v>0</v>
      </c>
      <c r="J836" s="4"/>
    </row>
    <row r="837" ht="12">
      <c r="A837" s="1" t="s">
        <v>53</v>
      </c>
    </row>
    <row r="838" spans="2:10" ht="12">
      <c r="B838" s="1" t="s">
        <v>0</v>
      </c>
      <c r="C838" s="4"/>
      <c r="G838" s="4"/>
      <c r="J838" s="4"/>
    </row>
    <row r="839" spans="1:10" ht="12">
      <c r="A839" s="1" t="s">
        <v>108</v>
      </c>
      <c r="C839" s="4"/>
      <c r="G839" s="4"/>
      <c r="J839" s="4"/>
    </row>
    <row r="840" spans="2:10" ht="12">
      <c r="B840" s="1" t="s">
        <v>0</v>
      </c>
      <c r="C840" s="4"/>
      <c r="G840" s="4"/>
      <c r="J840" s="4"/>
    </row>
    <row r="841" spans="1:10" ht="12">
      <c r="A841" s="1" t="s">
        <v>29</v>
      </c>
      <c r="B841" s="5">
        <f aca="true" t="shared" si="130" ref="B841:B858">VLOOKUP(A841,$P$13:$Q$49,2)</f>
        <v>40</v>
      </c>
      <c r="C841" s="4"/>
      <c r="G841" s="4">
        <f aca="true" t="shared" si="131" ref="G841:G854">F841*C841</f>
        <v>0</v>
      </c>
      <c r="I841" s="4">
        <f aca="true" t="shared" si="132" ref="I841:I858">VLOOKUP(B841,$M$13:$N$79,2)</f>
        <v>820</v>
      </c>
      <c r="J841" s="4">
        <f aca="true" t="shared" si="133" ref="J841:J858">G841*H841/I841</f>
        <v>0</v>
      </c>
    </row>
    <row r="842" spans="1:10" ht="12">
      <c r="A842" s="1" t="s">
        <v>31</v>
      </c>
      <c r="B842" s="5">
        <f t="shared" si="130"/>
        <v>20</v>
      </c>
      <c r="C842" s="4">
        <v>1056</v>
      </c>
      <c r="E842" s="5">
        <v>20</v>
      </c>
      <c r="F842" s="5">
        <v>44</v>
      </c>
      <c r="G842" s="4">
        <f t="shared" si="131"/>
        <v>46464</v>
      </c>
      <c r="H842" s="5">
        <v>7</v>
      </c>
      <c r="I842" s="4">
        <f t="shared" si="132"/>
        <v>210</v>
      </c>
      <c r="J842" s="4">
        <f t="shared" si="133"/>
        <v>1548.8</v>
      </c>
    </row>
    <row r="843" spans="1:10" ht="12">
      <c r="A843" s="1" t="s">
        <v>33</v>
      </c>
      <c r="B843" s="5">
        <f t="shared" si="130"/>
        <v>60</v>
      </c>
      <c r="C843" s="4"/>
      <c r="G843" s="4">
        <f t="shared" si="131"/>
        <v>0</v>
      </c>
      <c r="I843" s="4">
        <f t="shared" si="132"/>
        <v>1830</v>
      </c>
      <c r="J843" s="4">
        <f t="shared" si="133"/>
        <v>0</v>
      </c>
    </row>
    <row r="844" spans="1:10" ht="12">
      <c r="A844" s="1" t="s">
        <v>34</v>
      </c>
      <c r="B844" s="5">
        <f t="shared" si="130"/>
        <v>60</v>
      </c>
      <c r="C844" s="4"/>
      <c r="G844" s="4">
        <f t="shared" si="131"/>
        <v>0</v>
      </c>
      <c r="I844" s="4">
        <f t="shared" si="132"/>
        <v>1830</v>
      </c>
      <c r="J844" s="4">
        <f t="shared" si="133"/>
        <v>0</v>
      </c>
    </row>
    <row r="845" spans="1:10" ht="12">
      <c r="A845" s="1" t="s">
        <v>36</v>
      </c>
      <c r="B845" s="5">
        <f t="shared" si="130"/>
        <v>60</v>
      </c>
      <c r="C845" s="4"/>
      <c r="G845" s="4">
        <f t="shared" si="131"/>
        <v>0</v>
      </c>
      <c r="I845" s="4">
        <f t="shared" si="132"/>
        <v>1830</v>
      </c>
      <c r="J845" s="4">
        <f t="shared" si="133"/>
        <v>0</v>
      </c>
    </row>
    <row r="846" spans="1:10" ht="12">
      <c r="A846" s="1" t="s">
        <v>37</v>
      </c>
      <c r="B846" s="5">
        <f t="shared" si="130"/>
        <v>40</v>
      </c>
      <c r="C846" s="4"/>
      <c r="G846" s="4">
        <f t="shared" si="131"/>
        <v>0</v>
      </c>
      <c r="I846" s="4">
        <f t="shared" si="132"/>
        <v>820</v>
      </c>
      <c r="J846" s="4">
        <f t="shared" si="133"/>
        <v>0</v>
      </c>
    </row>
    <row r="847" spans="1:10" ht="12">
      <c r="A847" s="1" t="s">
        <v>38</v>
      </c>
      <c r="B847" s="5">
        <f t="shared" si="130"/>
        <v>30</v>
      </c>
      <c r="C847" s="4"/>
      <c r="G847" s="4">
        <f t="shared" si="131"/>
        <v>0</v>
      </c>
      <c r="I847" s="4">
        <f t="shared" si="132"/>
        <v>465</v>
      </c>
      <c r="J847" s="4">
        <f t="shared" si="133"/>
        <v>0</v>
      </c>
    </row>
    <row r="848" spans="1:10" ht="12">
      <c r="A848" s="1" t="s">
        <v>39</v>
      </c>
      <c r="B848" s="5">
        <f t="shared" si="130"/>
        <v>35</v>
      </c>
      <c r="C848" s="4"/>
      <c r="G848" s="4">
        <f t="shared" si="131"/>
        <v>0</v>
      </c>
      <c r="I848" s="4">
        <f t="shared" si="132"/>
        <v>630</v>
      </c>
      <c r="J848" s="4">
        <f t="shared" si="133"/>
        <v>0</v>
      </c>
    </row>
    <row r="849" spans="1:10" ht="12">
      <c r="A849" s="1" t="s">
        <v>40</v>
      </c>
      <c r="B849" s="5">
        <f t="shared" si="130"/>
        <v>40</v>
      </c>
      <c r="C849" s="4"/>
      <c r="G849" s="4">
        <f t="shared" si="131"/>
        <v>0</v>
      </c>
      <c r="I849" s="4">
        <f t="shared" si="132"/>
        <v>820</v>
      </c>
      <c r="J849" s="4">
        <f t="shared" si="133"/>
        <v>0</v>
      </c>
    </row>
    <row r="850" spans="1:10" ht="12">
      <c r="A850" s="1" t="s">
        <v>41</v>
      </c>
      <c r="B850" s="5">
        <f t="shared" si="130"/>
        <v>40</v>
      </c>
      <c r="C850" s="4"/>
      <c r="G850" s="4">
        <f t="shared" si="131"/>
        <v>0</v>
      </c>
      <c r="I850" s="4">
        <f t="shared" si="132"/>
        <v>820</v>
      </c>
      <c r="J850" s="4">
        <f t="shared" si="133"/>
        <v>0</v>
      </c>
    </row>
    <row r="851" spans="1:10" ht="12">
      <c r="A851" s="1" t="s">
        <v>42</v>
      </c>
      <c r="B851" s="5">
        <f t="shared" si="130"/>
        <v>40</v>
      </c>
      <c r="C851" s="4"/>
      <c r="G851" s="4">
        <f t="shared" si="131"/>
        <v>0</v>
      </c>
      <c r="I851" s="4">
        <f t="shared" si="132"/>
        <v>820</v>
      </c>
      <c r="J851" s="4">
        <f t="shared" si="133"/>
        <v>0</v>
      </c>
    </row>
    <row r="852" spans="1:10" ht="12">
      <c r="A852" s="1" t="s">
        <v>43</v>
      </c>
      <c r="B852" s="5">
        <f t="shared" si="130"/>
        <v>40</v>
      </c>
      <c r="C852" s="4"/>
      <c r="G852" s="4">
        <f t="shared" si="131"/>
        <v>0</v>
      </c>
      <c r="I852" s="4">
        <f t="shared" si="132"/>
        <v>820</v>
      </c>
      <c r="J852" s="4">
        <f t="shared" si="133"/>
        <v>0</v>
      </c>
    </row>
    <row r="853" spans="1:10" ht="12">
      <c r="A853" s="1" t="s">
        <v>45</v>
      </c>
      <c r="B853" s="5">
        <f t="shared" si="130"/>
        <v>50</v>
      </c>
      <c r="C853" s="4"/>
      <c r="F853" s="1" t="s">
        <v>0</v>
      </c>
      <c r="G853" s="4">
        <f t="shared" si="131"/>
        <v>0</v>
      </c>
      <c r="I853" s="4">
        <f t="shared" si="132"/>
        <v>1275</v>
      </c>
      <c r="J853" s="4">
        <f t="shared" si="133"/>
        <v>0</v>
      </c>
    </row>
    <row r="854" spans="1:10" ht="12">
      <c r="A854" s="1" t="s">
        <v>49</v>
      </c>
      <c r="B854" s="5">
        <f t="shared" si="130"/>
        <v>25</v>
      </c>
      <c r="C854" s="4"/>
      <c r="G854" s="4">
        <f t="shared" si="131"/>
        <v>0</v>
      </c>
      <c r="I854" s="4">
        <f t="shared" si="132"/>
        <v>325</v>
      </c>
      <c r="J854" s="4">
        <f t="shared" si="133"/>
        <v>0</v>
      </c>
    </row>
    <row r="855" spans="1:10" ht="12">
      <c r="A855" s="1" t="s">
        <v>50</v>
      </c>
      <c r="B855" s="5">
        <f t="shared" si="130"/>
        <v>30</v>
      </c>
      <c r="C855" s="4"/>
      <c r="D855" s="5">
        <f>G855/F855</f>
        <v>2</v>
      </c>
      <c r="F855" s="4">
        <v>6500</v>
      </c>
      <c r="G855" s="4">
        <v>13000</v>
      </c>
      <c r="H855" s="5">
        <v>15</v>
      </c>
      <c r="I855" s="4">
        <f t="shared" si="132"/>
        <v>465</v>
      </c>
      <c r="J855" s="4">
        <f t="shared" si="133"/>
        <v>419.35483870967744</v>
      </c>
    </row>
    <row r="856" spans="1:10" ht="12">
      <c r="A856" s="1" t="s">
        <v>51</v>
      </c>
      <c r="B856" s="5">
        <f t="shared" si="130"/>
        <v>20</v>
      </c>
      <c r="C856" s="4"/>
      <c r="D856" s="5">
        <f>G856/F856</f>
        <v>8</v>
      </c>
      <c r="F856" s="4">
        <v>3000</v>
      </c>
      <c r="G856" s="4">
        <v>24000</v>
      </c>
      <c r="H856" s="5">
        <v>12</v>
      </c>
      <c r="I856" s="4">
        <f t="shared" si="132"/>
        <v>210</v>
      </c>
      <c r="J856" s="4">
        <f t="shared" si="133"/>
        <v>1371.4285714285713</v>
      </c>
    </row>
    <row r="857" spans="1:10" ht="12">
      <c r="A857" s="1" t="s">
        <v>52</v>
      </c>
      <c r="B857" s="5">
        <f t="shared" si="130"/>
        <v>10</v>
      </c>
      <c r="C857" s="4"/>
      <c r="D857" s="5">
        <f>G857/F857</f>
        <v>3</v>
      </c>
      <c r="F857" s="4">
        <v>1000</v>
      </c>
      <c r="G857" s="4">
        <v>3000</v>
      </c>
      <c r="H857" s="5">
        <v>10</v>
      </c>
      <c r="I857" s="4">
        <f t="shared" si="132"/>
        <v>55</v>
      </c>
      <c r="J857" s="4">
        <f t="shared" si="133"/>
        <v>545.4545454545455</v>
      </c>
    </row>
    <row r="858" spans="1:10" ht="12">
      <c r="A858" s="1" t="s">
        <v>54</v>
      </c>
      <c r="B858" s="5">
        <f t="shared" si="130"/>
        <v>20</v>
      </c>
      <c r="C858" s="4"/>
      <c r="G858" s="4">
        <v>150000</v>
      </c>
      <c r="H858" s="5">
        <v>9</v>
      </c>
      <c r="I858" s="4">
        <f t="shared" si="132"/>
        <v>210</v>
      </c>
      <c r="J858" s="4">
        <f t="shared" si="133"/>
        <v>6428.571428571428</v>
      </c>
    </row>
    <row r="859" spans="2:10" ht="12">
      <c r="B859" s="1" t="s">
        <v>0</v>
      </c>
      <c r="C859" s="4"/>
      <c r="F859" s="1" t="s">
        <v>0</v>
      </c>
      <c r="G859" s="3" t="s">
        <v>0</v>
      </c>
      <c r="J859" s="3" t="s">
        <v>0</v>
      </c>
    </row>
    <row r="860" spans="1:10" ht="12">
      <c r="A860" s="2" t="s">
        <v>6</v>
      </c>
      <c r="B860" s="1" t="s">
        <v>0</v>
      </c>
      <c r="C860" s="4"/>
      <c r="G860" s="6">
        <f>SUM(G841:G859)</f>
        <v>236464</v>
      </c>
      <c r="J860" s="6">
        <f>SUM(J841:J859)</f>
        <v>10313.609384164223</v>
      </c>
    </row>
    <row r="861" spans="1:10" ht="12">
      <c r="A861" s="1" t="s">
        <v>0</v>
      </c>
      <c r="B861" s="1" t="s">
        <v>0</v>
      </c>
      <c r="J861" s="4"/>
    </row>
    <row r="862" ht="12">
      <c r="A862" s="1" t="s">
        <v>53</v>
      </c>
    </row>
    <row r="863" spans="2:10" ht="12">
      <c r="B863" s="1" t="s">
        <v>0</v>
      </c>
      <c r="C863" s="4"/>
      <c r="G863" s="4"/>
      <c r="J863" s="4"/>
    </row>
    <row r="864" spans="1:10" ht="12">
      <c r="A864" s="1" t="s">
        <v>109</v>
      </c>
      <c r="C864" s="4"/>
      <c r="G864" s="4"/>
      <c r="J864" s="4"/>
    </row>
    <row r="865" spans="2:10" ht="12">
      <c r="B865" s="1" t="s">
        <v>0</v>
      </c>
      <c r="C865" s="4"/>
      <c r="G865" s="4"/>
      <c r="J865" s="4"/>
    </row>
    <row r="866" spans="1:10" ht="12">
      <c r="A866" s="1" t="s">
        <v>29</v>
      </c>
      <c r="B866" s="5">
        <f aca="true" t="shared" si="134" ref="B866:B883">VLOOKUP(A866,$P$13:$Q$49,2)</f>
        <v>40</v>
      </c>
      <c r="C866" s="4"/>
      <c r="G866" s="4">
        <f aca="true" t="shared" si="135" ref="G866:G878">F866*C866</f>
        <v>0</v>
      </c>
      <c r="I866" s="4">
        <f aca="true" t="shared" si="136" ref="I866:I883">VLOOKUP(B866,$M$13:$N$79,2)</f>
        <v>820</v>
      </c>
      <c r="J866" s="4">
        <f aca="true" t="shared" si="137" ref="J866:J883">G866*H866/I866</f>
        <v>0</v>
      </c>
    </row>
    <row r="867" spans="1:10" ht="12">
      <c r="A867" s="1" t="s">
        <v>31</v>
      </c>
      <c r="B867" s="5">
        <f t="shared" si="134"/>
        <v>20</v>
      </c>
      <c r="C867" s="4">
        <v>4752</v>
      </c>
      <c r="E867" s="5">
        <v>20</v>
      </c>
      <c r="F867" s="5">
        <v>44</v>
      </c>
      <c r="G867" s="4">
        <f t="shared" si="135"/>
        <v>209088</v>
      </c>
      <c r="H867" s="5">
        <v>12</v>
      </c>
      <c r="I867" s="4">
        <f t="shared" si="136"/>
        <v>210</v>
      </c>
      <c r="J867" s="4">
        <f t="shared" si="137"/>
        <v>11947.885714285714</v>
      </c>
    </row>
    <row r="868" spans="1:10" ht="12">
      <c r="A868" s="1" t="s">
        <v>33</v>
      </c>
      <c r="B868" s="5">
        <f t="shared" si="134"/>
        <v>60</v>
      </c>
      <c r="C868" s="4"/>
      <c r="G868" s="4">
        <f t="shared" si="135"/>
        <v>0</v>
      </c>
      <c r="I868" s="4">
        <f t="shared" si="136"/>
        <v>1830</v>
      </c>
      <c r="J868" s="4">
        <f t="shared" si="137"/>
        <v>0</v>
      </c>
    </row>
    <row r="869" spans="1:10" ht="12">
      <c r="A869" s="1" t="s">
        <v>34</v>
      </c>
      <c r="B869" s="5">
        <f t="shared" si="134"/>
        <v>60</v>
      </c>
      <c r="C869" s="4"/>
      <c r="G869" s="4">
        <f t="shared" si="135"/>
        <v>0</v>
      </c>
      <c r="I869" s="4">
        <f t="shared" si="136"/>
        <v>1830</v>
      </c>
      <c r="J869" s="4">
        <f t="shared" si="137"/>
        <v>0</v>
      </c>
    </row>
    <row r="870" spans="1:10" ht="12">
      <c r="A870" s="1" t="s">
        <v>36</v>
      </c>
      <c r="B870" s="5">
        <f t="shared" si="134"/>
        <v>60</v>
      </c>
      <c r="C870" s="4"/>
      <c r="G870" s="4">
        <f t="shared" si="135"/>
        <v>0</v>
      </c>
      <c r="I870" s="4">
        <f t="shared" si="136"/>
        <v>1830</v>
      </c>
      <c r="J870" s="4">
        <f t="shared" si="137"/>
        <v>0</v>
      </c>
    </row>
    <row r="871" spans="1:10" ht="12">
      <c r="A871" s="1" t="s">
        <v>37</v>
      </c>
      <c r="B871" s="5">
        <f t="shared" si="134"/>
        <v>40</v>
      </c>
      <c r="C871" s="4"/>
      <c r="G871" s="4">
        <f t="shared" si="135"/>
        <v>0</v>
      </c>
      <c r="I871" s="4">
        <f t="shared" si="136"/>
        <v>820</v>
      </c>
      <c r="J871" s="4">
        <f t="shared" si="137"/>
        <v>0</v>
      </c>
    </row>
    <row r="872" spans="1:10" ht="12">
      <c r="A872" s="1" t="s">
        <v>38</v>
      </c>
      <c r="B872" s="5">
        <f t="shared" si="134"/>
        <v>30</v>
      </c>
      <c r="C872" s="4"/>
      <c r="G872" s="4">
        <f t="shared" si="135"/>
        <v>0</v>
      </c>
      <c r="I872" s="4">
        <f t="shared" si="136"/>
        <v>465</v>
      </c>
      <c r="J872" s="4">
        <f t="shared" si="137"/>
        <v>0</v>
      </c>
    </row>
    <row r="873" spans="1:10" ht="12">
      <c r="A873" s="1" t="s">
        <v>39</v>
      </c>
      <c r="B873" s="5">
        <f t="shared" si="134"/>
        <v>35</v>
      </c>
      <c r="C873" s="4"/>
      <c r="G873" s="4">
        <f t="shared" si="135"/>
        <v>0</v>
      </c>
      <c r="I873" s="4">
        <f t="shared" si="136"/>
        <v>630</v>
      </c>
      <c r="J873" s="4">
        <f t="shared" si="137"/>
        <v>0</v>
      </c>
    </row>
    <row r="874" spans="1:10" ht="12">
      <c r="A874" s="1" t="s">
        <v>40</v>
      </c>
      <c r="B874" s="5">
        <f t="shared" si="134"/>
        <v>40</v>
      </c>
      <c r="C874" s="4"/>
      <c r="G874" s="4">
        <f t="shared" si="135"/>
        <v>0</v>
      </c>
      <c r="I874" s="4">
        <f t="shared" si="136"/>
        <v>820</v>
      </c>
      <c r="J874" s="4">
        <f t="shared" si="137"/>
        <v>0</v>
      </c>
    </row>
    <row r="875" spans="1:10" ht="12">
      <c r="A875" s="1" t="s">
        <v>41</v>
      </c>
      <c r="B875" s="5">
        <f t="shared" si="134"/>
        <v>40</v>
      </c>
      <c r="C875" s="4"/>
      <c r="G875" s="4">
        <f t="shared" si="135"/>
        <v>0</v>
      </c>
      <c r="I875" s="4">
        <f t="shared" si="136"/>
        <v>820</v>
      </c>
      <c r="J875" s="4">
        <f t="shared" si="137"/>
        <v>0</v>
      </c>
    </row>
    <row r="876" spans="1:10" ht="12">
      <c r="A876" s="1" t="s">
        <v>42</v>
      </c>
      <c r="B876" s="5">
        <f t="shared" si="134"/>
        <v>40</v>
      </c>
      <c r="C876" s="4"/>
      <c r="G876" s="4">
        <f t="shared" si="135"/>
        <v>0</v>
      </c>
      <c r="I876" s="4">
        <f t="shared" si="136"/>
        <v>820</v>
      </c>
      <c r="J876" s="4">
        <f t="shared" si="137"/>
        <v>0</v>
      </c>
    </row>
    <row r="877" spans="1:10" ht="12">
      <c r="A877" s="1" t="s">
        <v>43</v>
      </c>
      <c r="B877" s="5">
        <f t="shared" si="134"/>
        <v>40</v>
      </c>
      <c r="C877" s="4"/>
      <c r="G877" s="4">
        <f t="shared" si="135"/>
        <v>0</v>
      </c>
      <c r="I877" s="4">
        <f t="shared" si="136"/>
        <v>820</v>
      </c>
      <c r="J877" s="4">
        <f t="shared" si="137"/>
        <v>0</v>
      </c>
    </row>
    <row r="878" spans="1:10" ht="12">
      <c r="A878" s="1" t="s">
        <v>45</v>
      </c>
      <c r="B878" s="5">
        <f t="shared" si="134"/>
        <v>50</v>
      </c>
      <c r="C878" s="4"/>
      <c r="F878" s="1" t="s">
        <v>0</v>
      </c>
      <c r="G878" s="4">
        <f t="shared" si="135"/>
        <v>0</v>
      </c>
      <c r="I878" s="4">
        <f t="shared" si="136"/>
        <v>1275</v>
      </c>
      <c r="J878" s="4">
        <f t="shared" si="137"/>
        <v>0</v>
      </c>
    </row>
    <row r="879" spans="1:10" ht="12">
      <c r="A879" s="1" t="s">
        <v>49</v>
      </c>
      <c r="B879" s="5">
        <f t="shared" si="134"/>
        <v>25</v>
      </c>
      <c r="C879" s="4"/>
      <c r="G879" s="4">
        <v>110000</v>
      </c>
      <c r="H879" s="5">
        <v>20</v>
      </c>
      <c r="I879" s="4">
        <f t="shared" si="136"/>
        <v>325</v>
      </c>
      <c r="J879" s="4">
        <f t="shared" si="137"/>
        <v>6769.2307692307695</v>
      </c>
    </row>
    <row r="880" spans="1:10" ht="12">
      <c r="A880" s="1" t="s">
        <v>50</v>
      </c>
      <c r="B880" s="5">
        <f t="shared" si="134"/>
        <v>30</v>
      </c>
      <c r="C880" s="4"/>
      <c r="D880" s="5">
        <f>G880/F880</f>
        <v>11.5</v>
      </c>
      <c r="F880" s="4">
        <v>6500</v>
      </c>
      <c r="G880" s="4">
        <v>74750</v>
      </c>
      <c r="H880" s="5">
        <v>10</v>
      </c>
      <c r="I880" s="4">
        <f t="shared" si="136"/>
        <v>465</v>
      </c>
      <c r="J880" s="4">
        <f t="shared" si="137"/>
        <v>1607.52688172043</v>
      </c>
    </row>
    <row r="881" spans="1:10" ht="12">
      <c r="A881" s="1" t="s">
        <v>51</v>
      </c>
      <c r="B881" s="5">
        <f t="shared" si="134"/>
        <v>20</v>
      </c>
      <c r="C881" s="4"/>
      <c r="D881" s="5">
        <f>G881/F881</f>
        <v>10</v>
      </c>
      <c r="F881" s="4">
        <v>3000</v>
      </c>
      <c r="G881" s="4">
        <v>30000</v>
      </c>
      <c r="H881" s="5">
        <v>18</v>
      </c>
      <c r="I881" s="4">
        <f t="shared" si="136"/>
        <v>210</v>
      </c>
      <c r="J881" s="4">
        <f t="shared" si="137"/>
        <v>2571.4285714285716</v>
      </c>
    </row>
    <row r="882" spans="1:10" ht="12">
      <c r="A882" s="1" t="s">
        <v>52</v>
      </c>
      <c r="B882" s="5">
        <f t="shared" si="134"/>
        <v>10</v>
      </c>
      <c r="C882" s="4"/>
      <c r="D882" s="5">
        <f>G882/F882</f>
        <v>0.6</v>
      </c>
      <c r="F882" s="4">
        <v>10000</v>
      </c>
      <c r="G882" s="4">
        <v>6000</v>
      </c>
      <c r="H882" s="5">
        <v>14</v>
      </c>
      <c r="I882" s="4">
        <f t="shared" si="136"/>
        <v>55</v>
      </c>
      <c r="J882" s="4">
        <f t="shared" si="137"/>
        <v>1527.2727272727273</v>
      </c>
    </row>
    <row r="883" spans="1:10" ht="12">
      <c r="A883" s="1" t="s">
        <v>54</v>
      </c>
      <c r="B883" s="5">
        <f t="shared" si="134"/>
        <v>20</v>
      </c>
      <c r="C883" s="4"/>
      <c r="G883" s="4">
        <v>90000</v>
      </c>
      <c r="H883" s="5">
        <v>10</v>
      </c>
      <c r="I883" s="4">
        <f t="shared" si="136"/>
        <v>210</v>
      </c>
      <c r="J883" s="4">
        <f t="shared" si="137"/>
        <v>4285.714285714285</v>
      </c>
    </row>
    <row r="884" spans="2:10" ht="12">
      <c r="B884" s="1" t="s">
        <v>0</v>
      </c>
      <c r="C884" s="4"/>
      <c r="G884" s="3" t="s">
        <v>0</v>
      </c>
      <c r="J884" s="3" t="s">
        <v>0</v>
      </c>
    </row>
    <row r="885" spans="1:10" ht="12">
      <c r="A885" s="2" t="s">
        <v>6</v>
      </c>
      <c r="B885" s="1" t="s">
        <v>0</v>
      </c>
      <c r="C885" s="4"/>
      <c r="G885" s="6">
        <f>SUM(G866:G884)</f>
        <v>519838</v>
      </c>
      <c r="J885" s="6">
        <f>SUM(J866:J884)</f>
        <v>28709.0589496525</v>
      </c>
    </row>
    <row r="886" spans="1:10" ht="12">
      <c r="A886" s="1" t="s">
        <v>0</v>
      </c>
      <c r="B886" s="1" t="s">
        <v>0</v>
      </c>
      <c r="J886" s="4"/>
    </row>
    <row r="887" ht="12">
      <c r="A887" s="1" t="s">
        <v>53</v>
      </c>
    </row>
    <row r="888" spans="2:10" ht="12">
      <c r="B888" s="1" t="s">
        <v>0</v>
      </c>
      <c r="C888" s="4"/>
      <c r="G888" s="4"/>
      <c r="J888" s="4"/>
    </row>
    <row r="889" spans="1:10" ht="12">
      <c r="A889" s="1" t="s">
        <v>110</v>
      </c>
      <c r="C889" s="4"/>
      <c r="G889" s="4"/>
      <c r="J889" s="4"/>
    </row>
    <row r="890" spans="2:10" ht="12">
      <c r="B890" s="1" t="s">
        <v>0</v>
      </c>
      <c r="C890" s="4"/>
      <c r="G890" s="4"/>
      <c r="J890" s="4"/>
    </row>
    <row r="891" spans="1:10" ht="12">
      <c r="A891" s="1" t="s">
        <v>29</v>
      </c>
      <c r="B891" s="5">
        <f aca="true" t="shared" si="138" ref="B891:B908">VLOOKUP(A891,$P$13:$Q$49,2)</f>
        <v>40</v>
      </c>
      <c r="C891" s="4"/>
      <c r="G891" s="4">
        <f aca="true" t="shared" si="139" ref="G891:G903">F891*C891</f>
        <v>0</v>
      </c>
      <c r="I891" s="4">
        <f aca="true" t="shared" si="140" ref="I891:I909">VLOOKUP(B891,$M$13:$N$79,2)</f>
        <v>820</v>
      </c>
      <c r="J891" s="4">
        <f aca="true" t="shared" si="141" ref="J891:J909">G891*H891/I891</f>
        <v>0</v>
      </c>
    </row>
    <row r="892" spans="1:10" ht="12">
      <c r="A892" s="1" t="s">
        <v>31</v>
      </c>
      <c r="B892" s="5">
        <f t="shared" si="138"/>
        <v>20</v>
      </c>
      <c r="C892" s="4">
        <v>528</v>
      </c>
      <c r="E892" s="5">
        <v>20</v>
      </c>
      <c r="F892" s="5">
        <v>44</v>
      </c>
      <c r="G892" s="4">
        <f t="shared" si="139"/>
        <v>23232</v>
      </c>
      <c r="H892" s="5">
        <v>9</v>
      </c>
      <c r="I892" s="4">
        <f t="shared" si="140"/>
        <v>210</v>
      </c>
      <c r="J892" s="4">
        <f t="shared" si="141"/>
        <v>995.6571428571428</v>
      </c>
    </row>
    <row r="893" spans="1:10" ht="12">
      <c r="A893" s="1" t="s">
        <v>33</v>
      </c>
      <c r="B893" s="5">
        <f t="shared" si="138"/>
        <v>60</v>
      </c>
      <c r="C893" s="4"/>
      <c r="G893" s="4">
        <f t="shared" si="139"/>
        <v>0</v>
      </c>
      <c r="I893" s="4">
        <f t="shared" si="140"/>
        <v>1830</v>
      </c>
      <c r="J893" s="4">
        <f t="shared" si="141"/>
        <v>0</v>
      </c>
    </row>
    <row r="894" spans="1:10" ht="12">
      <c r="A894" s="1" t="s">
        <v>34</v>
      </c>
      <c r="B894" s="5">
        <f t="shared" si="138"/>
        <v>60</v>
      </c>
      <c r="C894" s="4"/>
      <c r="G894" s="4">
        <f t="shared" si="139"/>
        <v>0</v>
      </c>
      <c r="I894" s="4">
        <f t="shared" si="140"/>
        <v>1830</v>
      </c>
      <c r="J894" s="4">
        <f t="shared" si="141"/>
        <v>0</v>
      </c>
    </row>
    <row r="895" spans="1:10" ht="12">
      <c r="A895" s="1" t="s">
        <v>36</v>
      </c>
      <c r="B895" s="5">
        <f t="shared" si="138"/>
        <v>60</v>
      </c>
      <c r="C895" s="4"/>
      <c r="G895" s="4">
        <f t="shared" si="139"/>
        <v>0</v>
      </c>
      <c r="I895" s="4">
        <f t="shared" si="140"/>
        <v>1830</v>
      </c>
      <c r="J895" s="4">
        <f t="shared" si="141"/>
        <v>0</v>
      </c>
    </row>
    <row r="896" spans="1:10" ht="12">
      <c r="A896" s="1" t="s">
        <v>37</v>
      </c>
      <c r="B896" s="5">
        <f t="shared" si="138"/>
        <v>40</v>
      </c>
      <c r="C896" s="4"/>
      <c r="G896" s="4">
        <f t="shared" si="139"/>
        <v>0</v>
      </c>
      <c r="I896" s="4">
        <f t="shared" si="140"/>
        <v>820</v>
      </c>
      <c r="J896" s="4">
        <f t="shared" si="141"/>
        <v>0</v>
      </c>
    </row>
    <row r="897" spans="1:10" ht="12">
      <c r="A897" s="1" t="s">
        <v>38</v>
      </c>
      <c r="B897" s="5">
        <f t="shared" si="138"/>
        <v>30</v>
      </c>
      <c r="C897" s="4"/>
      <c r="G897" s="4">
        <f t="shared" si="139"/>
        <v>0</v>
      </c>
      <c r="I897" s="4">
        <f t="shared" si="140"/>
        <v>465</v>
      </c>
      <c r="J897" s="4">
        <f t="shared" si="141"/>
        <v>0</v>
      </c>
    </row>
    <row r="898" spans="1:10" ht="12">
      <c r="A898" s="1" t="s">
        <v>39</v>
      </c>
      <c r="B898" s="5">
        <f t="shared" si="138"/>
        <v>35</v>
      </c>
      <c r="C898" s="4"/>
      <c r="G898" s="4">
        <f t="shared" si="139"/>
        <v>0</v>
      </c>
      <c r="I898" s="4">
        <f t="shared" si="140"/>
        <v>630</v>
      </c>
      <c r="J898" s="4">
        <f t="shared" si="141"/>
        <v>0</v>
      </c>
    </row>
    <row r="899" spans="1:10" ht="12">
      <c r="A899" s="1" t="s">
        <v>40</v>
      </c>
      <c r="B899" s="5">
        <f t="shared" si="138"/>
        <v>40</v>
      </c>
      <c r="C899" s="4"/>
      <c r="G899" s="4">
        <f t="shared" si="139"/>
        <v>0</v>
      </c>
      <c r="I899" s="4">
        <f t="shared" si="140"/>
        <v>820</v>
      </c>
      <c r="J899" s="4">
        <f t="shared" si="141"/>
        <v>0</v>
      </c>
    </row>
    <row r="900" spans="1:10" ht="12">
      <c r="A900" s="1" t="s">
        <v>41</v>
      </c>
      <c r="B900" s="5">
        <f t="shared" si="138"/>
        <v>40</v>
      </c>
      <c r="C900" s="4"/>
      <c r="G900" s="4">
        <f t="shared" si="139"/>
        <v>0</v>
      </c>
      <c r="I900" s="4">
        <f t="shared" si="140"/>
        <v>820</v>
      </c>
      <c r="J900" s="4">
        <f t="shared" si="141"/>
        <v>0</v>
      </c>
    </row>
    <row r="901" spans="1:10" ht="12">
      <c r="A901" s="1" t="s">
        <v>42</v>
      </c>
      <c r="B901" s="5">
        <f t="shared" si="138"/>
        <v>40</v>
      </c>
      <c r="C901" s="4"/>
      <c r="G901" s="4">
        <f t="shared" si="139"/>
        <v>0</v>
      </c>
      <c r="I901" s="4">
        <f t="shared" si="140"/>
        <v>820</v>
      </c>
      <c r="J901" s="4">
        <f t="shared" si="141"/>
        <v>0</v>
      </c>
    </row>
    <row r="902" spans="1:10" ht="12">
      <c r="A902" s="1" t="s">
        <v>43</v>
      </c>
      <c r="B902" s="5">
        <f t="shared" si="138"/>
        <v>40</v>
      </c>
      <c r="C902" s="4"/>
      <c r="G902" s="4">
        <f t="shared" si="139"/>
        <v>0</v>
      </c>
      <c r="I902" s="4">
        <f t="shared" si="140"/>
        <v>820</v>
      </c>
      <c r="J902" s="4">
        <f t="shared" si="141"/>
        <v>0</v>
      </c>
    </row>
    <row r="903" spans="1:10" ht="12">
      <c r="A903" s="1" t="s">
        <v>45</v>
      </c>
      <c r="B903" s="5">
        <f t="shared" si="138"/>
        <v>50</v>
      </c>
      <c r="C903" s="4"/>
      <c r="G903" s="4">
        <f t="shared" si="139"/>
        <v>0</v>
      </c>
      <c r="I903" s="4">
        <f t="shared" si="140"/>
        <v>1275</v>
      </c>
      <c r="J903" s="4">
        <f t="shared" si="141"/>
        <v>0</v>
      </c>
    </row>
    <row r="904" spans="1:10" ht="12">
      <c r="A904" s="1" t="s">
        <v>49</v>
      </c>
      <c r="B904" s="5">
        <f t="shared" si="138"/>
        <v>25</v>
      </c>
      <c r="C904" s="4"/>
      <c r="D904" s="5">
        <v>10</v>
      </c>
      <c r="F904" s="4">
        <v>23350</v>
      </c>
      <c r="G904" s="4">
        <v>233500</v>
      </c>
      <c r="H904" s="5">
        <v>35</v>
      </c>
      <c r="I904" s="4">
        <f t="shared" si="140"/>
        <v>325</v>
      </c>
      <c r="J904" s="4">
        <f t="shared" si="141"/>
        <v>25146.153846153848</v>
      </c>
    </row>
    <row r="905" spans="1:10" ht="12">
      <c r="A905" s="1" t="s">
        <v>50</v>
      </c>
      <c r="B905" s="5">
        <f t="shared" si="138"/>
        <v>30</v>
      </c>
      <c r="C905" s="4"/>
      <c r="D905" s="5">
        <f>G905/F905</f>
        <v>19.5</v>
      </c>
      <c r="F905" s="4">
        <v>6500</v>
      </c>
      <c r="G905" s="4">
        <v>126750</v>
      </c>
      <c r="H905" s="5">
        <v>18</v>
      </c>
      <c r="I905" s="4">
        <f t="shared" si="140"/>
        <v>465</v>
      </c>
      <c r="J905" s="4">
        <f t="shared" si="141"/>
        <v>4906.451612903225</v>
      </c>
    </row>
    <row r="906" spans="1:10" ht="12">
      <c r="A906" s="1" t="s">
        <v>51</v>
      </c>
      <c r="B906" s="5">
        <f t="shared" si="138"/>
        <v>20</v>
      </c>
      <c r="C906" s="4"/>
      <c r="D906" s="5">
        <f>G906/F906</f>
        <v>15</v>
      </c>
      <c r="F906" s="4">
        <v>3000</v>
      </c>
      <c r="G906" s="4">
        <v>45000</v>
      </c>
      <c r="H906" s="5">
        <v>16</v>
      </c>
      <c r="I906" s="4">
        <f t="shared" si="140"/>
        <v>210</v>
      </c>
      <c r="J906" s="4">
        <f t="shared" si="141"/>
        <v>3428.5714285714284</v>
      </c>
    </row>
    <row r="907" spans="1:10" ht="12">
      <c r="A907" s="1" t="s">
        <v>52</v>
      </c>
      <c r="B907" s="5">
        <f t="shared" si="138"/>
        <v>10</v>
      </c>
      <c r="C907" s="4"/>
      <c r="D907" s="5">
        <f>G907/F907</f>
        <v>5.6</v>
      </c>
      <c r="F907" s="4">
        <v>10000</v>
      </c>
      <c r="G907" s="4">
        <v>56000</v>
      </c>
      <c r="H907" s="5">
        <v>9</v>
      </c>
      <c r="I907" s="4">
        <f t="shared" si="140"/>
        <v>55</v>
      </c>
      <c r="J907" s="4">
        <f t="shared" si="141"/>
        <v>9163.636363636364</v>
      </c>
    </row>
    <row r="908" spans="1:10" ht="12">
      <c r="A908" s="1" t="s">
        <v>54</v>
      </c>
      <c r="B908" s="5">
        <f t="shared" si="138"/>
        <v>20</v>
      </c>
      <c r="C908" s="4"/>
      <c r="G908" s="4">
        <v>250000</v>
      </c>
      <c r="H908" s="5">
        <v>10</v>
      </c>
      <c r="I908" s="4">
        <f t="shared" si="140"/>
        <v>210</v>
      </c>
      <c r="J908" s="4">
        <f t="shared" si="141"/>
        <v>11904.761904761905</v>
      </c>
    </row>
    <row r="909" spans="1:10" ht="12">
      <c r="A909" s="1" t="s">
        <v>111</v>
      </c>
      <c r="B909" s="5">
        <v>30</v>
      </c>
      <c r="C909" s="4"/>
      <c r="G909" s="4">
        <v>341000</v>
      </c>
      <c r="H909" s="5">
        <v>15</v>
      </c>
      <c r="I909" s="4">
        <f t="shared" si="140"/>
        <v>465</v>
      </c>
      <c r="J909" s="4">
        <f t="shared" si="141"/>
        <v>11000</v>
      </c>
    </row>
    <row r="910" spans="1:10" ht="12">
      <c r="A910" s="2" t="s">
        <v>6</v>
      </c>
      <c r="B910" s="1" t="s">
        <v>0</v>
      </c>
      <c r="C910" s="4"/>
      <c r="G910" s="6">
        <f>SUM(G891:G909)</f>
        <v>1075482</v>
      </c>
      <c r="J910" s="6">
        <f>SUM(J891:J909)</f>
        <v>66545.23229888392</v>
      </c>
    </row>
    <row r="911" spans="1:10" ht="12">
      <c r="A911" s="1" t="s">
        <v>0</v>
      </c>
      <c r="B911" s="1" t="s">
        <v>0</v>
      </c>
      <c r="J911" s="4"/>
    </row>
    <row r="912" ht="12">
      <c r="A912" s="1" t="s">
        <v>53</v>
      </c>
    </row>
    <row r="913" spans="2:10" ht="12">
      <c r="B913" s="1" t="s">
        <v>0</v>
      </c>
      <c r="C913" s="4"/>
      <c r="G913" s="4"/>
      <c r="J913" s="4"/>
    </row>
    <row r="914" spans="1:10" ht="12">
      <c r="A914" s="1" t="s">
        <v>112</v>
      </c>
      <c r="C914" s="4"/>
      <c r="G914" s="4"/>
      <c r="J914" s="4"/>
    </row>
    <row r="915" spans="2:10" ht="12">
      <c r="B915" s="1" t="s">
        <v>0</v>
      </c>
      <c r="C915" s="4"/>
      <c r="G915" s="4"/>
      <c r="J915" s="4"/>
    </row>
    <row r="916" spans="1:10" ht="12">
      <c r="A916" s="1" t="s">
        <v>29</v>
      </c>
      <c r="B916" s="5">
        <f aca="true" t="shared" si="142" ref="B916:B933">VLOOKUP(A916,$P$13:$Q$49,2)</f>
        <v>40</v>
      </c>
      <c r="C916" s="4"/>
      <c r="G916" s="4">
        <f aca="true" t="shared" si="143" ref="G916:G928">F916*C916</f>
        <v>0</v>
      </c>
      <c r="I916" s="4">
        <f aca="true" t="shared" si="144" ref="I916:I933">VLOOKUP(B916,$M$13:$N$79,2)</f>
        <v>820</v>
      </c>
      <c r="J916" s="4">
        <f aca="true" t="shared" si="145" ref="J916:J933">G916*H916/I916</f>
        <v>0</v>
      </c>
    </row>
    <row r="917" spans="1:10" ht="12">
      <c r="A917" s="1" t="s">
        <v>31</v>
      </c>
      <c r="B917" s="5">
        <f t="shared" si="142"/>
        <v>20</v>
      </c>
      <c r="C917" s="4">
        <v>1056</v>
      </c>
      <c r="E917" s="5">
        <v>18</v>
      </c>
      <c r="F917" s="5">
        <v>41</v>
      </c>
      <c r="G917" s="4">
        <f t="shared" si="143"/>
        <v>43296</v>
      </c>
      <c r="H917" s="5">
        <v>8</v>
      </c>
      <c r="I917" s="4">
        <f t="shared" si="144"/>
        <v>210</v>
      </c>
      <c r="J917" s="4">
        <f t="shared" si="145"/>
        <v>1649.3714285714286</v>
      </c>
    </row>
    <row r="918" spans="1:10" ht="12">
      <c r="A918" s="1" t="s">
        <v>33</v>
      </c>
      <c r="B918" s="5">
        <f t="shared" si="142"/>
        <v>60</v>
      </c>
      <c r="C918" s="4"/>
      <c r="G918" s="4">
        <f t="shared" si="143"/>
        <v>0</v>
      </c>
      <c r="I918" s="4">
        <f t="shared" si="144"/>
        <v>1830</v>
      </c>
      <c r="J918" s="4">
        <f t="shared" si="145"/>
        <v>0</v>
      </c>
    </row>
    <row r="919" spans="1:10" ht="12">
      <c r="A919" s="1" t="s">
        <v>34</v>
      </c>
      <c r="B919" s="5">
        <f t="shared" si="142"/>
        <v>60</v>
      </c>
      <c r="C919" s="4"/>
      <c r="G919" s="4">
        <f t="shared" si="143"/>
        <v>0</v>
      </c>
      <c r="I919" s="4">
        <f t="shared" si="144"/>
        <v>1830</v>
      </c>
      <c r="J919" s="4">
        <f t="shared" si="145"/>
        <v>0</v>
      </c>
    </row>
    <row r="920" spans="1:10" ht="12">
      <c r="A920" s="1" t="s">
        <v>36</v>
      </c>
      <c r="B920" s="5">
        <f t="shared" si="142"/>
        <v>60</v>
      </c>
      <c r="C920" s="4">
        <v>5000</v>
      </c>
      <c r="E920" s="5">
        <v>4</v>
      </c>
      <c r="F920" s="5">
        <v>85</v>
      </c>
      <c r="G920" s="4">
        <f t="shared" si="143"/>
        <v>425000</v>
      </c>
      <c r="H920" s="5">
        <v>20</v>
      </c>
      <c r="I920" s="4">
        <f t="shared" si="144"/>
        <v>1830</v>
      </c>
      <c r="J920" s="4">
        <f t="shared" si="145"/>
        <v>4644.808743169399</v>
      </c>
    </row>
    <row r="921" spans="1:10" ht="12">
      <c r="A921" s="1" t="s">
        <v>37</v>
      </c>
      <c r="B921" s="5">
        <f t="shared" si="142"/>
        <v>40</v>
      </c>
      <c r="C921" s="4"/>
      <c r="G921" s="4">
        <f t="shared" si="143"/>
        <v>0</v>
      </c>
      <c r="I921" s="4">
        <f t="shared" si="144"/>
        <v>820</v>
      </c>
      <c r="J921" s="4">
        <f t="shared" si="145"/>
        <v>0</v>
      </c>
    </row>
    <row r="922" spans="1:10" ht="12">
      <c r="A922" s="1" t="s">
        <v>38</v>
      </c>
      <c r="B922" s="5">
        <f t="shared" si="142"/>
        <v>30</v>
      </c>
      <c r="C922" s="4">
        <v>4000</v>
      </c>
      <c r="E922" s="5">
        <v>1.5</v>
      </c>
      <c r="F922" s="5">
        <v>75</v>
      </c>
      <c r="G922" s="4">
        <f t="shared" si="143"/>
        <v>300000</v>
      </c>
      <c r="H922" s="5">
        <v>20</v>
      </c>
      <c r="I922" s="4">
        <f t="shared" si="144"/>
        <v>465</v>
      </c>
      <c r="J922" s="4">
        <f t="shared" si="145"/>
        <v>12903.225806451614</v>
      </c>
    </row>
    <row r="923" spans="1:10" ht="12">
      <c r="A923" s="1" t="s">
        <v>39</v>
      </c>
      <c r="B923" s="5">
        <f t="shared" si="142"/>
        <v>35</v>
      </c>
      <c r="C923" s="4"/>
      <c r="G923" s="4">
        <f t="shared" si="143"/>
        <v>0</v>
      </c>
      <c r="I923" s="4">
        <f t="shared" si="144"/>
        <v>630</v>
      </c>
      <c r="J923" s="4">
        <f t="shared" si="145"/>
        <v>0</v>
      </c>
    </row>
    <row r="924" spans="1:10" ht="12">
      <c r="A924" s="1" t="s">
        <v>40</v>
      </c>
      <c r="B924" s="5">
        <f t="shared" si="142"/>
        <v>40</v>
      </c>
      <c r="C924" s="4"/>
      <c r="G924" s="4">
        <f t="shared" si="143"/>
        <v>0</v>
      </c>
      <c r="I924" s="4">
        <f t="shared" si="144"/>
        <v>820</v>
      </c>
      <c r="J924" s="4">
        <f t="shared" si="145"/>
        <v>0</v>
      </c>
    </row>
    <row r="925" spans="1:10" ht="12">
      <c r="A925" s="1" t="s">
        <v>41</v>
      </c>
      <c r="B925" s="5">
        <f t="shared" si="142"/>
        <v>40</v>
      </c>
      <c r="C925" s="4"/>
      <c r="G925" s="4">
        <f t="shared" si="143"/>
        <v>0</v>
      </c>
      <c r="I925" s="4">
        <f t="shared" si="144"/>
        <v>820</v>
      </c>
      <c r="J925" s="4">
        <f t="shared" si="145"/>
        <v>0</v>
      </c>
    </row>
    <row r="926" spans="1:10" ht="12">
      <c r="A926" s="1" t="s">
        <v>42</v>
      </c>
      <c r="B926" s="5">
        <f t="shared" si="142"/>
        <v>40</v>
      </c>
      <c r="C926" s="4"/>
      <c r="G926" s="4">
        <f t="shared" si="143"/>
        <v>0</v>
      </c>
      <c r="I926" s="4">
        <f t="shared" si="144"/>
        <v>820</v>
      </c>
      <c r="J926" s="4">
        <f t="shared" si="145"/>
        <v>0</v>
      </c>
    </row>
    <row r="927" spans="1:10" ht="12">
      <c r="A927" s="1" t="s">
        <v>43</v>
      </c>
      <c r="B927" s="5">
        <f t="shared" si="142"/>
        <v>40</v>
      </c>
      <c r="C927" s="4"/>
      <c r="G927" s="4">
        <f t="shared" si="143"/>
        <v>0</v>
      </c>
      <c r="I927" s="4">
        <f t="shared" si="144"/>
        <v>820</v>
      </c>
      <c r="J927" s="4">
        <f t="shared" si="145"/>
        <v>0</v>
      </c>
    </row>
    <row r="928" spans="1:10" ht="12">
      <c r="A928" s="1" t="s">
        <v>45</v>
      </c>
      <c r="B928" s="5">
        <f t="shared" si="142"/>
        <v>50</v>
      </c>
      <c r="C928" s="4"/>
      <c r="F928" s="1" t="s">
        <v>0</v>
      </c>
      <c r="G928" s="4">
        <f t="shared" si="143"/>
        <v>0</v>
      </c>
      <c r="I928" s="4">
        <f t="shared" si="144"/>
        <v>1275</v>
      </c>
      <c r="J928" s="4">
        <f t="shared" si="145"/>
        <v>0</v>
      </c>
    </row>
    <row r="929" spans="1:10" ht="12">
      <c r="A929" s="1" t="s">
        <v>49</v>
      </c>
      <c r="B929" s="5">
        <f t="shared" si="142"/>
        <v>25</v>
      </c>
      <c r="C929" s="4"/>
      <c r="G929" s="4">
        <v>65000</v>
      </c>
      <c r="H929" s="5">
        <v>25</v>
      </c>
      <c r="I929" s="4">
        <f t="shared" si="144"/>
        <v>325</v>
      </c>
      <c r="J929" s="4">
        <f t="shared" si="145"/>
        <v>5000</v>
      </c>
    </row>
    <row r="930" spans="1:10" ht="12">
      <c r="A930" s="1" t="s">
        <v>50</v>
      </c>
      <c r="B930" s="5">
        <f t="shared" si="142"/>
        <v>30</v>
      </c>
      <c r="C930" s="4"/>
      <c r="D930" s="5">
        <f>G930/F930</f>
        <v>22.3</v>
      </c>
      <c r="F930" s="4">
        <v>6500</v>
      </c>
      <c r="G930" s="4">
        <v>144950</v>
      </c>
      <c r="H930" s="5">
        <v>21</v>
      </c>
      <c r="I930" s="4">
        <f t="shared" si="144"/>
        <v>465</v>
      </c>
      <c r="J930" s="4">
        <f t="shared" si="145"/>
        <v>6546.129032258064</v>
      </c>
    </row>
    <row r="931" spans="1:10" ht="12">
      <c r="A931" s="1" t="s">
        <v>51</v>
      </c>
      <c r="B931" s="5">
        <f t="shared" si="142"/>
        <v>20</v>
      </c>
      <c r="C931" s="4"/>
      <c r="D931" s="8">
        <f>G931/F931</f>
        <v>21.666666666666668</v>
      </c>
      <c r="F931" s="4">
        <v>3000</v>
      </c>
      <c r="G931" s="4">
        <v>65000</v>
      </c>
      <c r="H931" s="5">
        <v>10</v>
      </c>
      <c r="I931" s="4">
        <f t="shared" si="144"/>
        <v>210</v>
      </c>
      <c r="J931" s="4">
        <f t="shared" si="145"/>
        <v>3095.2380952380954</v>
      </c>
    </row>
    <row r="932" spans="1:10" ht="12">
      <c r="A932" s="1" t="s">
        <v>52</v>
      </c>
      <c r="B932" s="5">
        <f t="shared" si="142"/>
        <v>10</v>
      </c>
      <c r="C932" s="4"/>
      <c r="D932" s="5">
        <f>G932/F932</f>
        <v>5.7</v>
      </c>
      <c r="F932" s="4">
        <v>10000</v>
      </c>
      <c r="G932" s="4">
        <v>57000</v>
      </c>
      <c r="H932" s="5">
        <v>15</v>
      </c>
      <c r="I932" s="4">
        <f t="shared" si="144"/>
        <v>55</v>
      </c>
      <c r="J932" s="4">
        <f t="shared" si="145"/>
        <v>15545.454545454546</v>
      </c>
    </row>
    <row r="933" spans="1:10" ht="12">
      <c r="A933" s="1" t="s">
        <v>54</v>
      </c>
      <c r="B933" s="5">
        <f t="shared" si="142"/>
        <v>20</v>
      </c>
      <c r="C933" s="4"/>
      <c r="G933" s="4">
        <v>300000</v>
      </c>
      <c r="H933" s="5">
        <v>20</v>
      </c>
      <c r="I933" s="4">
        <f t="shared" si="144"/>
        <v>210</v>
      </c>
      <c r="J933" s="4">
        <f t="shared" si="145"/>
        <v>28571.428571428572</v>
      </c>
    </row>
    <row r="934" spans="2:10" ht="12">
      <c r="B934" s="1" t="s">
        <v>0</v>
      </c>
      <c r="C934" s="4"/>
      <c r="G934" s="3" t="s">
        <v>0</v>
      </c>
      <c r="J934" s="3" t="s">
        <v>0</v>
      </c>
    </row>
    <row r="935" spans="1:10" ht="12">
      <c r="A935" s="2" t="s">
        <v>6</v>
      </c>
      <c r="B935" s="1" t="s">
        <v>0</v>
      </c>
      <c r="C935" s="4"/>
      <c r="G935" s="6">
        <f>SUM(G916:G934)</f>
        <v>1400246</v>
      </c>
      <c r="J935" s="6">
        <f>SUM(J916:J934)</f>
        <v>77955.65622257172</v>
      </c>
    </row>
    <row r="936" spans="1:10" ht="12">
      <c r="A936" s="1" t="s">
        <v>0</v>
      </c>
      <c r="B936" s="1" t="s">
        <v>0</v>
      </c>
      <c r="J936" s="4"/>
    </row>
    <row r="937" ht="12">
      <c r="A937" s="1" t="s">
        <v>53</v>
      </c>
    </row>
    <row r="938" spans="2:10" ht="12">
      <c r="B938" s="1" t="s">
        <v>0</v>
      </c>
      <c r="C938" s="4"/>
      <c r="G938" s="4"/>
      <c r="J938" s="4"/>
    </row>
    <row r="939" spans="1:10" ht="12">
      <c r="A939" s="1" t="s">
        <v>113</v>
      </c>
      <c r="C939" s="4"/>
      <c r="G939" s="4"/>
      <c r="J939" s="4"/>
    </row>
    <row r="940" spans="2:10" ht="12">
      <c r="B940" s="1" t="s">
        <v>0</v>
      </c>
      <c r="C940" s="4"/>
      <c r="G940" s="4"/>
      <c r="J940" s="4"/>
    </row>
    <row r="941" spans="1:10" ht="12">
      <c r="A941" s="1" t="s">
        <v>29</v>
      </c>
      <c r="B941" s="5">
        <f aca="true" t="shared" si="146" ref="B941:B958">VLOOKUP(A941,$P$13:$Q$49,2)</f>
        <v>40</v>
      </c>
      <c r="C941" s="4"/>
      <c r="G941" s="4">
        <f aca="true" t="shared" si="147" ref="G941:G954">F941*C941</f>
        <v>0</v>
      </c>
      <c r="I941" s="4">
        <f aca="true" t="shared" si="148" ref="I941:I958">VLOOKUP(B941,$M$13:$N$79,2)</f>
        <v>820</v>
      </c>
      <c r="J941" s="4">
        <f aca="true" t="shared" si="149" ref="J941:J958">G941*H941/I941</f>
        <v>0</v>
      </c>
    </row>
    <row r="942" spans="1:10" ht="12">
      <c r="A942" s="1" t="s">
        <v>31</v>
      </c>
      <c r="B942" s="5">
        <f t="shared" si="146"/>
        <v>20</v>
      </c>
      <c r="C942" s="4">
        <v>16896</v>
      </c>
      <c r="E942" s="5">
        <v>20</v>
      </c>
      <c r="F942" s="5">
        <v>44</v>
      </c>
      <c r="G942" s="4">
        <f t="shared" si="147"/>
        <v>743424</v>
      </c>
      <c r="H942" s="5">
        <v>15</v>
      </c>
      <c r="I942" s="4">
        <f t="shared" si="148"/>
        <v>210</v>
      </c>
      <c r="J942" s="4">
        <f t="shared" si="149"/>
        <v>53101.71428571428</v>
      </c>
    </row>
    <row r="943" spans="1:10" ht="12">
      <c r="A943" s="1" t="s">
        <v>33</v>
      </c>
      <c r="B943" s="5">
        <f t="shared" si="146"/>
        <v>60</v>
      </c>
      <c r="C943" s="4"/>
      <c r="G943" s="4">
        <f t="shared" si="147"/>
        <v>0</v>
      </c>
      <c r="I943" s="4">
        <f t="shared" si="148"/>
        <v>1830</v>
      </c>
      <c r="J943" s="4">
        <f t="shared" si="149"/>
        <v>0</v>
      </c>
    </row>
    <row r="944" spans="1:10" ht="12">
      <c r="A944" s="1" t="s">
        <v>34</v>
      </c>
      <c r="B944" s="5">
        <f t="shared" si="146"/>
        <v>60</v>
      </c>
      <c r="C944" s="4"/>
      <c r="G944" s="4">
        <f t="shared" si="147"/>
        <v>0</v>
      </c>
      <c r="I944" s="4">
        <f t="shared" si="148"/>
        <v>1830</v>
      </c>
      <c r="J944" s="4">
        <f t="shared" si="149"/>
        <v>0</v>
      </c>
    </row>
    <row r="945" spans="1:10" ht="12">
      <c r="A945" s="1" t="s">
        <v>36</v>
      </c>
      <c r="B945" s="5">
        <f t="shared" si="146"/>
        <v>60</v>
      </c>
      <c r="C945" s="4"/>
      <c r="G945" s="4">
        <f t="shared" si="147"/>
        <v>0</v>
      </c>
      <c r="I945" s="4">
        <f t="shared" si="148"/>
        <v>1830</v>
      </c>
      <c r="J945" s="4">
        <f t="shared" si="149"/>
        <v>0</v>
      </c>
    </row>
    <row r="946" spans="1:10" ht="12">
      <c r="A946" s="1" t="s">
        <v>37</v>
      </c>
      <c r="B946" s="5">
        <f t="shared" si="146"/>
        <v>40</v>
      </c>
      <c r="C946" s="4"/>
      <c r="G946" s="4">
        <f t="shared" si="147"/>
        <v>0</v>
      </c>
      <c r="I946" s="4">
        <f t="shared" si="148"/>
        <v>820</v>
      </c>
      <c r="J946" s="4">
        <f t="shared" si="149"/>
        <v>0</v>
      </c>
    </row>
    <row r="947" spans="1:10" ht="12">
      <c r="A947" s="1" t="s">
        <v>38</v>
      </c>
      <c r="B947" s="5">
        <f t="shared" si="146"/>
        <v>30</v>
      </c>
      <c r="C947" s="4"/>
      <c r="G947" s="4">
        <f t="shared" si="147"/>
        <v>0</v>
      </c>
      <c r="I947" s="4">
        <f t="shared" si="148"/>
        <v>465</v>
      </c>
      <c r="J947" s="4">
        <f t="shared" si="149"/>
        <v>0</v>
      </c>
    </row>
    <row r="948" spans="1:10" ht="12">
      <c r="A948" s="1" t="s">
        <v>39</v>
      </c>
      <c r="B948" s="5">
        <f t="shared" si="146"/>
        <v>35</v>
      </c>
      <c r="C948" s="4"/>
      <c r="G948" s="4">
        <f t="shared" si="147"/>
        <v>0</v>
      </c>
      <c r="I948" s="4">
        <f t="shared" si="148"/>
        <v>630</v>
      </c>
      <c r="J948" s="4">
        <f t="shared" si="149"/>
        <v>0</v>
      </c>
    </row>
    <row r="949" spans="1:10" ht="12">
      <c r="A949" s="1" t="s">
        <v>40</v>
      </c>
      <c r="B949" s="5">
        <f t="shared" si="146"/>
        <v>40</v>
      </c>
      <c r="C949" s="4"/>
      <c r="G949" s="4">
        <f t="shared" si="147"/>
        <v>0</v>
      </c>
      <c r="I949" s="4">
        <f t="shared" si="148"/>
        <v>820</v>
      </c>
      <c r="J949" s="4">
        <f t="shared" si="149"/>
        <v>0</v>
      </c>
    </row>
    <row r="950" spans="1:10" ht="12">
      <c r="A950" s="1" t="s">
        <v>41</v>
      </c>
      <c r="B950" s="5">
        <f t="shared" si="146"/>
        <v>40</v>
      </c>
      <c r="C950" s="4"/>
      <c r="G950" s="4">
        <f t="shared" si="147"/>
        <v>0</v>
      </c>
      <c r="I950" s="4">
        <f t="shared" si="148"/>
        <v>820</v>
      </c>
      <c r="J950" s="4">
        <f t="shared" si="149"/>
        <v>0</v>
      </c>
    </row>
    <row r="951" spans="1:10" ht="12">
      <c r="A951" s="1" t="s">
        <v>42</v>
      </c>
      <c r="B951" s="5">
        <f t="shared" si="146"/>
        <v>40</v>
      </c>
      <c r="C951" s="4"/>
      <c r="G951" s="4">
        <f t="shared" si="147"/>
        <v>0</v>
      </c>
      <c r="I951" s="4">
        <f t="shared" si="148"/>
        <v>820</v>
      </c>
      <c r="J951" s="4">
        <f t="shared" si="149"/>
        <v>0</v>
      </c>
    </row>
    <row r="952" spans="1:10" ht="12">
      <c r="A952" s="1" t="s">
        <v>43</v>
      </c>
      <c r="B952" s="5">
        <f t="shared" si="146"/>
        <v>40</v>
      </c>
      <c r="C952" s="4"/>
      <c r="G952" s="4">
        <f t="shared" si="147"/>
        <v>0</v>
      </c>
      <c r="I952" s="4">
        <f t="shared" si="148"/>
        <v>820</v>
      </c>
      <c r="J952" s="4">
        <f t="shared" si="149"/>
        <v>0</v>
      </c>
    </row>
    <row r="953" spans="1:10" ht="12">
      <c r="A953" s="1" t="s">
        <v>45</v>
      </c>
      <c r="B953" s="5">
        <f t="shared" si="146"/>
        <v>50</v>
      </c>
      <c r="C953" s="4"/>
      <c r="G953" s="4">
        <f t="shared" si="147"/>
        <v>0</v>
      </c>
      <c r="I953" s="4">
        <f t="shared" si="148"/>
        <v>1275</v>
      </c>
      <c r="J953" s="4">
        <f t="shared" si="149"/>
        <v>0</v>
      </c>
    </row>
    <row r="954" spans="1:10" ht="12">
      <c r="A954" s="1" t="s">
        <v>49</v>
      </c>
      <c r="B954" s="5">
        <f t="shared" si="146"/>
        <v>25</v>
      </c>
      <c r="C954" s="4"/>
      <c r="G954" s="4">
        <f t="shared" si="147"/>
        <v>0</v>
      </c>
      <c r="I954" s="4">
        <f t="shared" si="148"/>
        <v>325</v>
      </c>
      <c r="J954" s="4">
        <f t="shared" si="149"/>
        <v>0</v>
      </c>
    </row>
    <row r="955" spans="1:10" ht="12">
      <c r="A955" s="1" t="s">
        <v>50</v>
      </c>
      <c r="B955" s="5">
        <f t="shared" si="146"/>
        <v>30</v>
      </c>
      <c r="C955" s="4"/>
      <c r="D955" s="5">
        <f>G955/F955</f>
        <v>40</v>
      </c>
      <c r="F955" s="4">
        <v>6500</v>
      </c>
      <c r="G955" s="4">
        <v>260000</v>
      </c>
      <c r="H955" s="5">
        <v>16</v>
      </c>
      <c r="I955" s="4">
        <f t="shared" si="148"/>
        <v>465</v>
      </c>
      <c r="J955" s="4">
        <f t="shared" si="149"/>
        <v>8946.236559139785</v>
      </c>
    </row>
    <row r="956" spans="1:10" ht="12">
      <c r="A956" s="1" t="s">
        <v>51</v>
      </c>
      <c r="B956" s="5">
        <f t="shared" si="146"/>
        <v>20</v>
      </c>
      <c r="C956" s="4"/>
      <c r="D956" s="5">
        <f>G956/F956</f>
        <v>11</v>
      </c>
      <c r="F956" s="4">
        <v>3000</v>
      </c>
      <c r="G956" s="4">
        <v>33000</v>
      </c>
      <c r="H956" s="5">
        <v>14</v>
      </c>
      <c r="I956" s="4">
        <f t="shared" si="148"/>
        <v>210</v>
      </c>
      <c r="J956" s="4">
        <f t="shared" si="149"/>
        <v>2200</v>
      </c>
    </row>
    <row r="957" spans="1:10" ht="12">
      <c r="A957" s="1" t="s">
        <v>52</v>
      </c>
      <c r="B957" s="5">
        <f t="shared" si="146"/>
        <v>10</v>
      </c>
      <c r="C957" s="4"/>
      <c r="D957" s="5">
        <f>G957/F957</f>
        <v>4.2</v>
      </c>
      <c r="F957" s="4">
        <v>10000</v>
      </c>
      <c r="G957" s="4">
        <v>42000</v>
      </c>
      <c r="H957" s="5">
        <v>15</v>
      </c>
      <c r="I957" s="4">
        <f t="shared" si="148"/>
        <v>55</v>
      </c>
      <c r="J957" s="4">
        <f t="shared" si="149"/>
        <v>11454.545454545454</v>
      </c>
    </row>
    <row r="958" spans="1:10" ht="12">
      <c r="A958" s="1" t="s">
        <v>54</v>
      </c>
      <c r="B958" s="5">
        <f t="shared" si="146"/>
        <v>20</v>
      </c>
      <c r="C958" s="4"/>
      <c r="G958" s="4">
        <v>50000</v>
      </c>
      <c r="H958" s="5">
        <v>15</v>
      </c>
      <c r="I958" s="4">
        <f t="shared" si="148"/>
        <v>210</v>
      </c>
      <c r="J958" s="4">
        <f t="shared" si="149"/>
        <v>3571.4285714285716</v>
      </c>
    </row>
    <row r="959" spans="2:10" ht="12">
      <c r="B959" s="1" t="s">
        <v>0</v>
      </c>
      <c r="C959" s="4"/>
      <c r="G959" s="3" t="s">
        <v>0</v>
      </c>
      <c r="J959" s="3" t="s">
        <v>0</v>
      </c>
    </row>
    <row r="960" spans="1:10" ht="12">
      <c r="A960" s="2" t="s">
        <v>6</v>
      </c>
      <c r="B960" s="1" t="s">
        <v>0</v>
      </c>
      <c r="C960" s="4"/>
      <c r="G960" s="6">
        <f>SUM(G941:G959)</f>
        <v>1128424</v>
      </c>
      <c r="J960" s="6">
        <f>SUM(J941:J959)</f>
        <v>79273.9248708281</v>
      </c>
    </row>
    <row r="961" spans="1:10" ht="12">
      <c r="A961" s="1" t="s">
        <v>0</v>
      </c>
      <c r="B961" s="1" t="s">
        <v>0</v>
      </c>
      <c r="J961" s="4"/>
    </row>
    <row r="962" ht="12">
      <c r="A962" s="1" t="s">
        <v>53</v>
      </c>
    </row>
    <row r="963" spans="2:10" ht="12">
      <c r="B963" s="1" t="s">
        <v>0</v>
      </c>
      <c r="C963" s="4"/>
      <c r="G963" s="4"/>
      <c r="J963" s="4"/>
    </row>
    <row r="964" spans="1:10" ht="12">
      <c r="A964" s="1" t="s">
        <v>114</v>
      </c>
      <c r="C964" s="4"/>
      <c r="G964" s="4"/>
      <c r="J964" s="4"/>
    </row>
    <row r="965" spans="2:10" ht="12">
      <c r="B965" s="1" t="s">
        <v>0</v>
      </c>
      <c r="C965" s="4"/>
      <c r="G965" s="4"/>
      <c r="J965" s="4"/>
    </row>
    <row r="966" spans="1:10" ht="12">
      <c r="A966" s="1" t="s">
        <v>29</v>
      </c>
      <c r="B966" s="5">
        <f aca="true" t="shared" si="150" ref="B966:B983">VLOOKUP(A966,$P$13:$Q$49,2)</f>
        <v>40</v>
      </c>
      <c r="C966" s="4"/>
      <c r="G966" s="4">
        <f aca="true" t="shared" si="151" ref="G966:G979">F966*C966</f>
        <v>0</v>
      </c>
      <c r="I966" s="4">
        <f aca="true" t="shared" si="152" ref="I966:I983">VLOOKUP(B966,$M$13:$N$79,2)</f>
        <v>820</v>
      </c>
      <c r="J966" s="4">
        <f aca="true" t="shared" si="153" ref="J966:J983">G966*H966/I966</f>
        <v>0</v>
      </c>
    </row>
    <row r="967" spans="1:10" ht="12">
      <c r="A967" s="1" t="s">
        <v>31</v>
      </c>
      <c r="B967" s="5">
        <f t="shared" si="150"/>
        <v>20</v>
      </c>
      <c r="C967" s="4">
        <v>158.4</v>
      </c>
      <c r="E967" s="5">
        <v>20</v>
      </c>
      <c r="F967" s="5">
        <v>44</v>
      </c>
      <c r="G967" s="4">
        <f t="shared" si="151"/>
        <v>6969.6</v>
      </c>
      <c r="H967" s="5">
        <v>9</v>
      </c>
      <c r="I967" s="4">
        <f t="shared" si="152"/>
        <v>210</v>
      </c>
      <c r="J967" s="4">
        <f t="shared" si="153"/>
        <v>298.69714285714286</v>
      </c>
    </row>
    <row r="968" spans="1:10" ht="12">
      <c r="A968" s="1" t="s">
        <v>33</v>
      </c>
      <c r="B968" s="5">
        <f t="shared" si="150"/>
        <v>60</v>
      </c>
      <c r="C968" s="4"/>
      <c r="G968" s="4">
        <f t="shared" si="151"/>
        <v>0</v>
      </c>
      <c r="I968" s="4">
        <f t="shared" si="152"/>
        <v>1830</v>
      </c>
      <c r="J968" s="4">
        <f t="shared" si="153"/>
        <v>0</v>
      </c>
    </row>
    <row r="969" spans="1:10" ht="12">
      <c r="A969" s="1" t="s">
        <v>34</v>
      </c>
      <c r="B969" s="5">
        <f t="shared" si="150"/>
        <v>60</v>
      </c>
      <c r="C969" s="4"/>
      <c r="G969" s="4">
        <f t="shared" si="151"/>
        <v>0</v>
      </c>
      <c r="I969" s="4">
        <f t="shared" si="152"/>
        <v>1830</v>
      </c>
      <c r="J969" s="4">
        <f t="shared" si="153"/>
        <v>0</v>
      </c>
    </row>
    <row r="970" spans="1:10" ht="12">
      <c r="A970" s="1" t="s">
        <v>36</v>
      </c>
      <c r="B970" s="5">
        <f t="shared" si="150"/>
        <v>60</v>
      </c>
      <c r="C970" s="4"/>
      <c r="G970" s="4">
        <f t="shared" si="151"/>
        <v>0</v>
      </c>
      <c r="I970" s="4">
        <f t="shared" si="152"/>
        <v>1830</v>
      </c>
      <c r="J970" s="4">
        <f t="shared" si="153"/>
        <v>0</v>
      </c>
    </row>
    <row r="971" spans="1:10" ht="12">
      <c r="A971" s="1" t="s">
        <v>37</v>
      </c>
      <c r="B971" s="5">
        <f t="shared" si="150"/>
        <v>40</v>
      </c>
      <c r="C971" s="4"/>
      <c r="G971" s="4">
        <f t="shared" si="151"/>
        <v>0</v>
      </c>
      <c r="I971" s="4">
        <f t="shared" si="152"/>
        <v>820</v>
      </c>
      <c r="J971" s="4">
        <f t="shared" si="153"/>
        <v>0</v>
      </c>
    </row>
    <row r="972" spans="1:10" ht="12">
      <c r="A972" s="1" t="s">
        <v>38</v>
      </c>
      <c r="B972" s="5">
        <f t="shared" si="150"/>
        <v>30</v>
      </c>
      <c r="C972" s="4"/>
      <c r="G972" s="4">
        <f t="shared" si="151"/>
        <v>0</v>
      </c>
      <c r="I972" s="4">
        <f t="shared" si="152"/>
        <v>465</v>
      </c>
      <c r="J972" s="4">
        <f t="shared" si="153"/>
        <v>0</v>
      </c>
    </row>
    <row r="973" spans="1:10" ht="12">
      <c r="A973" s="1" t="s">
        <v>39</v>
      </c>
      <c r="B973" s="5">
        <f t="shared" si="150"/>
        <v>35</v>
      </c>
      <c r="C973" s="4"/>
      <c r="G973" s="4">
        <f t="shared" si="151"/>
        <v>0</v>
      </c>
      <c r="I973" s="4">
        <f t="shared" si="152"/>
        <v>630</v>
      </c>
      <c r="J973" s="4">
        <f t="shared" si="153"/>
        <v>0</v>
      </c>
    </row>
    <row r="974" spans="1:10" ht="12">
      <c r="A974" s="1" t="s">
        <v>40</v>
      </c>
      <c r="B974" s="5">
        <f t="shared" si="150"/>
        <v>40</v>
      </c>
      <c r="C974" s="4"/>
      <c r="G974" s="4">
        <f t="shared" si="151"/>
        <v>0</v>
      </c>
      <c r="I974" s="4">
        <f t="shared" si="152"/>
        <v>820</v>
      </c>
      <c r="J974" s="4">
        <f t="shared" si="153"/>
        <v>0</v>
      </c>
    </row>
    <row r="975" spans="1:10" ht="12">
      <c r="A975" s="1" t="s">
        <v>41</v>
      </c>
      <c r="B975" s="5">
        <f t="shared" si="150"/>
        <v>40</v>
      </c>
      <c r="C975" s="4"/>
      <c r="G975" s="4">
        <f t="shared" si="151"/>
        <v>0</v>
      </c>
      <c r="I975" s="4">
        <f t="shared" si="152"/>
        <v>820</v>
      </c>
      <c r="J975" s="4">
        <f t="shared" si="153"/>
        <v>0</v>
      </c>
    </row>
    <row r="976" spans="1:10" ht="12">
      <c r="A976" s="1" t="s">
        <v>42</v>
      </c>
      <c r="B976" s="5">
        <f t="shared" si="150"/>
        <v>40</v>
      </c>
      <c r="C976" s="4"/>
      <c r="G976" s="4">
        <f t="shared" si="151"/>
        <v>0</v>
      </c>
      <c r="I976" s="4">
        <f t="shared" si="152"/>
        <v>820</v>
      </c>
      <c r="J976" s="4">
        <f t="shared" si="153"/>
        <v>0</v>
      </c>
    </row>
    <row r="977" spans="1:10" ht="12">
      <c r="A977" s="1" t="s">
        <v>43</v>
      </c>
      <c r="B977" s="5">
        <f t="shared" si="150"/>
        <v>40</v>
      </c>
      <c r="C977" s="4"/>
      <c r="G977" s="4">
        <f t="shared" si="151"/>
        <v>0</v>
      </c>
      <c r="I977" s="4">
        <f t="shared" si="152"/>
        <v>820</v>
      </c>
      <c r="J977" s="4">
        <f t="shared" si="153"/>
        <v>0</v>
      </c>
    </row>
    <row r="978" spans="1:10" ht="12">
      <c r="A978" s="1" t="s">
        <v>45</v>
      </c>
      <c r="B978" s="5">
        <f t="shared" si="150"/>
        <v>50</v>
      </c>
      <c r="C978" s="4"/>
      <c r="G978" s="4">
        <f t="shared" si="151"/>
        <v>0</v>
      </c>
      <c r="I978" s="4">
        <f t="shared" si="152"/>
        <v>1275</v>
      </c>
      <c r="J978" s="4">
        <f t="shared" si="153"/>
        <v>0</v>
      </c>
    </row>
    <row r="979" spans="1:10" ht="12">
      <c r="A979" s="1" t="s">
        <v>49</v>
      </c>
      <c r="B979" s="5">
        <f t="shared" si="150"/>
        <v>25</v>
      </c>
      <c r="C979" s="4"/>
      <c r="G979" s="4">
        <f t="shared" si="151"/>
        <v>0</v>
      </c>
      <c r="I979" s="4">
        <f t="shared" si="152"/>
        <v>325</v>
      </c>
      <c r="J979" s="4">
        <f t="shared" si="153"/>
        <v>0</v>
      </c>
    </row>
    <row r="980" spans="1:10" ht="12">
      <c r="A980" s="1" t="s">
        <v>50</v>
      </c>
      <c r="B980" s="5">
        <f t="shared" si="150"/>
        <v>30</v>
      </c>
      <c r="C980" s="4"/>
      <c r="D980" s="5">
        <f>G980/F980</f>
        <v>1.8</v>
      </c>
      <c r="F980" s="4">
        <v>6500</v>
      </c>
      <c r="G980" s="4">
        <v>11700</v>
      </c>
      <c r="H980" s="5">
        <v>22</v>
      </c>
      <c r="I980" s="4">
        <f t="shared" si="152"/>
        <v>465</v>
      </c>
      <c r="J980" s="4">
        <f t="shared" si="153"/>
        <v>553.5483870967741</v>
      </c>
    </row>
    <row r="981" spans="1:10" ht="12">
      <c r="A981" s="1" t="s">
        <v>51</v>
      </c>
      <c r="B981" s="5">
        <f t="shared" si="150"/>
        <v>20</v>
      </c>
      <c r="C981" s="4"/>
      <c r="D981" s="5">
        <f>G981/F981</f>
        <v>6</v>
      </c>
      <c r="F981" s="4">
        <v>3000</v>
      </c>
      <c r="G981" s="4">
        <v>18000</v>
      </c>
      <c r="H981" s="5">
        <v>26</v>
      </c>
      <c r="I981" s="4">
        <f t="shared" si="152"/>
        <v>210</v>
      </c>
      <c r="J981" s="4">
        <f t="shared" si="153"/>
        <v>2228.5714285714284</v>
      </c>
    </row>
    <row r="982" spans="1:10" ht="12">
      <c r="A982" s="1" t="s">
        <v>52</v>
      </c>
      <c r="B982" s="5">
        <f t="shared" si="150"/>
        <v>10</v>
      </c>
      <c r="C982" s="4"/>
      <c r="D982" s="5">
        <f>G982/F982</f>
        <v>1.7</v>
      </c>
      <c r="F982" s="4">
        <v>10000</v>
      </c>
      <c r="G982" s="4">
        <v>17000</v>
      </c>
      <c r="H982" s="5">
        <v>9</v>
      </c>
      <c r="I982" s="4">
        <f t="shared" si="152"/>
        <v>55</v>
      </c>
      <c r="J982" s="4">
        <f t="shared" si="153"/>
        <v>2781.818181818182</v>
      </c>
    </row>
    <row r="983" spans="1:10" ht="12">
      <c r="A983" s="1" t="s">
        <v>54</v>
      </c>
      <c r="B983" s="5">
        <f t="shared" si="150"/>
        <v>20</v>
      </c>
      <c r="C983" s="4"/>
      <c r="G983" s="4">
        <v>50000</v>
      </c>
      <c r="H983" s="5">
        <v>13</v>
      </c>
      <c r="I983" s="4">
        <f t="shared" si="152"/>
        <v>210</v>
      </c>
      <c r="J983" s="4">
        <f t="shared" si="153"/>
        <v>3095.2380952380954</v>
      </c>
    </row>
    <row r="984" spans="2:10" ht="12">
      <c r="B984" s="1" t="s">
        <v>0</v>
      </c>
      <c r="C984" s="4"/>
      <c r="G984" s="3" t="s">
        <v>0</v>
      </c>
      <c r="J984" s="3" t="s">
        <v>0</v>
      </c>
    </row>
    <row r="985" spans="1:10" ht="12">
      <c r="A985" s="2" t="s">
        <v>6</v>
      </c>
      <c r="B985" s="1" t="s">
        <v>0</v>
      </c>
      <c r="C985" s="4"/>
      <c r="G985" s="6">
        <f>SUM(G966:G984)</f>
        <v>103669.6</v>
      </c>
      <c r="J985" s="6">
        <f>SUM(J966:J984)</f>
        <v>8957.873235581623</v>
      </c>
    </row>
    <row r="986" spans="1:10" ht="12">
      <c r="A986" s="1" t="s">
        <v>0</v>
      </c>
      <c r="B986" s="1" t="s">
        <v>0</v>
      </c>
      <c r="J986" s="4"/>
    </row>
    <row r="987" ht="12">
      <c r="A987" s="1" t="s">
        <v>53</v>
      </c>
    </row>
    <row r="988" spans="2:10" ht="12">
      <c r="B988" s="1" t="s">
        <v>0</v>
      </c>
      <c r="C988" s="4"/>
      <c r="G988" s="4"/>
      <c r="J988" s="4"/>
    </row>
    <row r="989" spans="1:10" ht="12">
      <c r="A989" s="1" t="s">
        <v>115</v>
      </c>
      <c r="C989" s="4"/>
      <c r="G989" s="4"/>
      <c r="J989" s="4"/>
    </row>
    <row r="990" spans="2:10" ht="12">
      <c r="B990" s="1" t="s">
        <v>0</v>
      </c>
      <c r="C990" s="4"/>
      <c r="G990" s="4"/>
      <c r="J990" s="4"/>
    </row>
    <row r="991" spans="1:10" ht="12">
      <c r="A991" s="1" t="s">
        <v>29</v>
      </c>
      <c r="B991" s="5">
        <f aca="true" t="shared" si="154" ref="B991:B1008">VLOOKUP(A991,$P$13:$Q$49,2)</f>
        <v>40</v>
      </c>
      <c r="C991" s="4"/>
      <c r="G991" s="4">
        <f aca="true" t="shared" si="155" ref="G991:G1004">F991*C991</f>
        <v>0</v>
      </c>
      <c r="I991" s="4">
        <f aca="true" t="shared" si="156" ref="I991:I1008">VLOOKUP(B991,$M$13:$N$79,2)</f>
        <v>820</v>
      </c>
      <c r="J991" s="4">
        <f aca="true" t="shared" si="157" ref="J991:J1008">G991*H991/I991</f>
        <v>0</v>
      </c>
    </row>
    <row r="992" spans="1:10" ht="12">
      <c r="A992" s="1" t="s">
        <v>31</v>
      </c>
      <c r="B992" s="5">
        <f t="shared" si="154"/>
        <v>20</v>
      </c>
      <c r="C992" s="4">
        <v>3168</v>
      </c>
      <c r="E992" s="5">
        <v>15</v>
      </c>
      <c r="F992" s="5">
        <v>36.5</v>
      </c>
      <c r="G992" s="4">
        <f t="shared" si="155"/>
        <v>115632</v>
      </c>
      <c r="H992" s="5">
        <v>12</v>
      </c>
      <c r="I992" s="4">
        <f t="shared" si="156"/>
        <v>210</v>
      </c>
      <c r="J992" s="4">
        <f t="shared" si="157"/>
        <v>6607.542857142857</v>
      </c>
    </row>
    <row r="993" spans="1:10" ht="12">
      <c r="A993" s="1" t="s">
        <v>33</v>
      </c>
      <c r="B993" s="5">
        <f t="shared" si="154"/>
        <v>60</v>
      </c>
      <c r="C993" s="4"/>
      <c r="G993" s="4">
        <f t="shared" si="155"/>
        <v>0</v>
      </c>
      <c r="I993" s="4">
        <f t="shared" si="156"/>
        <v>1830</v>
      </c>
      <c r="J993" s="4">
        <f t="shared" si="157"/>
        <v>0</v>
      </c>
    </row>
    <row r="994" spans="1:10" ht="12">
      <c r="A994" s="1" t="s">
        <v>34</v>
      </c>
      <c r="B994" s="5">
        <f t="shared" si="154"/>
        <v>60</v>
      </c>
      <c r="C994" s="4"/>
      <c r="G994" s="4">
        <f t="shared" si="155"/>
        <v>0</v>
      </c>
      <c r="I994" s="4">
        <f t="shared" si="156"/>
        <v>1830</v>
      </c>
      <c r="J994" s="4">
        <f t="shared" si="157"/>
        <v>0</v>
      </c>
    </row>
    <row r="995" spans="1:10" ht="12">
      <c r="A995" s="1" t="s">
        <v>36</v>
      </c>
      <c r="B995" s="5">
        <f t="shared" si="154"/>
        <v>60</v>
      </c>
      <c r="C995" s="4"/>
      <c r="G995" s="4">
        <f t="shared" si="155"/>
        <v>0</v>
      </c>
      <c r="I995" s="4">
        <f t="shared" si="156"/>
        <v>1830</v>
      </c>
      <c r="J995" s="4">
        <f t="shared" si="157"/>
        <v>0</v>
      </c>
    </row>
    <row r="996" spans="1:10" ht="12">
      <c r="A996" s="1" t="s">
        <v>37</v>
      </c>
      <c r="B996" s="5">
        <f t="shared" si="154"/>
        <v>40</v>
      </c>
      <c r="C996" s="4"/>
      <c r="G996" s="4">
        <f t="shared" si="155"/>
        <v>0</v>
      </c>
      <c r="I996" s="4">
        <f t="shared" si="156"/>
        <v>820</v>
      </c>
      <c r="J996" s="4">
        <f t="shared" si="157"/>
        <v>0</v>
      </c>
    </row>
    <row r="997" spans="1:10" ht="12">
      <c r="A997" s="1" t="s">
        <v>38</v>
      </c>
      <c r="B997" s="5">
        <f t="shared" si="154"/>
        <v>30</v>
      </c>
      <c r="C997" s="4"/>
      <c r="G997" s="4">
        <f t="shared" si="155"/>
        <v>0</v>
      </c>
      <c r="I997" s="4">
        <f t="shared" si="156"/>
        <v>465</v>
      </c>
      <c r="J997" s="4">
        <f t="shared" si="157"/>
        <v>0</v>
      </c>
    </row>
    <row r="998" spans="1:10" ht="12">
      <c r="A998" s="1" t="s">
        <v>39</v>
      </c>
      <c r="B998" s="5">
        <f t="shared" si="154"/>
        <v>35</v>
      </c>
      <c r="C998" s="4"/>
      <c r="G998" s="4">
        <f t="shared" si="155"/>
        <v>0</v>
      </c>
      <c r="I998" s="4">
        <f t="shared" si="156"/>
        <v>630</v>
      </c>
      <c r="J998" s="4">
        <f t="shared" si="157"/>
        <v>0</v>
      </c>
    </row>
    <row r="999" spans="1:10" ht="12">
      <c r="A999" s="1" t="s">
        <v>40</v>
      </c>
      <c r="B999" s="5">
        <f t="shared" si="154"/>
        <v>40</v>
      </c>
      <c r="C999" s="4"/>
      <c r="G999" s="4">
        <f t="shared" si="155"/>
        <v>0</v>
      </c>
      <c r="I999" s="4">
        <f t="shared" si="156"/>
        <v>820</v>
      </c>
      <c r="J999" s="4">
        <f t="shared" si="157"/>
        <v>0</v>
      </c>
    </row>
    <row r="1000" spans="1:10" ht="12">
      <c r="A1000" s="1" t="s">
        <v>41</v>
      </c>
      <c r="B1000" s="5">
        <f t="shared" si="154"/>
        <v>40</v>
      </c>
      <c r="C1000" s="4"/>
      <c r="G1000" s="4">
        <f t="shared" si="155"/>
        <v>0</v>
      </c>
      <c r="I1000" s="4">
        <f t="shared" si="156"/>
        <v>820</v>
      </c>
      <c r="J1000" s="4">
        <f t="shared" si="157"/>
        <v>0</v>
      </c>
    </row>
    <row r="1001" spans="1:10" ht="12">
      <c r="A1001" s="1" t="s">
        <v>42</v>
      </c>
      <c r="B1001" s="5">
        <f t="shared" si="154"/>
        <v>40</v>
      </c>
      <c r="C1001" s="4"/>
      <c r="G1001" s="4">
        <f t="shared" si="155"/>
        <v>0</v>
      </c>
      <c r="I1001" s="4">
        <f t="shared" si="156"/>
        <v>820</v>
      </c>
      <c r="J1001" s="4">
        <f t="shared" si="157"/>
        <v>0</v>
      </c>
    </row>
    <row r="1002" spans="1:10" ht="12">
      <c r="A1002" s="1" t="s">
        <v>43</v>
      </c>
      <c r="B1002" s="5">
        <f t="shared" si="154"/>
        <v>40</v>
      </c>
      <c r="C1002" s="4"/>
      <c r="G1002" s="4">
        <f t="shared" si="155"/>
        <v>0</v>
      </c>
      <c r="I1002" s="4">
        <f t="shared" si="156"/>
        <v>820</v>
      </c>
      <c r="J1002" s="4">
        <f t="shared" si="157"/>
        <v>0</v>
      </c>
    </row>
    <row r="1003" spans="1:10" ht="12">
      <c r="A1003" s="1" t="s">
        <v>45</v>
      </c>
      <c r="B1003" s="5">
        <f t="shared" si="154"/>
        <v>50</v>
      </c>
      <c r="C1003" s="4"/>
      <c r="G1003" s="4">
        <f t="shared" si="155"/>
        <v>0</v>
      </c>
      <c r="I1003" s="4">
        <f t="shared" si="156"/>
        <v>1275</v>
      </c>
      <c r="J1003" s="4">
        <f t="shared" si="157"/>
        <v>0</v>
      </c>
    </row>
    <row r="1004" spans="1:10" ht="12">
      <c r="A1004" s="1" t="s">
        <v>49</v>
      </c>
      <c r="B1004" s="5">
        <f t="shared" si="154"/>
        <v>25</v>
      </c>
      <c r="C1004" s="4"/>
      <c r="G1004" s="4">
        <f t="shared" si="155"/>
        <v>0</v>
      </c>
      <c r="I1004" s="4">
        <f t="shared" si="156"/>
        <v>325</v>
      </c>
      <c r="J1004" s="4">
        <f t="shared" si="157"/>
        <v>0</v>
      </c>
    </row>
    <row r="1005" spans="1:10" ht="12">
      <c r="A1005" s="1" t="s">
        <v>50</v>
      </c>
      <c r="B1005" s="5">
        <f t="shared" si="154"/>
        <v>30</v>
      </c>
      <c r="C1005" s="4"/>
      <c r="D1005" s="5">
        <f>G1005/F1005</f>
        <v>11.5</v>
      </c>
      <c r="F1005" s="4">
        <v>6500</v>
      </c>
      <c r="G1005" s="4">
        <v>74750</v>
      </c>
      <c r="H1005" s="5">
        <v>8</v>
      </c>
      <c r="I1005" s="4">
        <f t="shared" si="156"/>
        <v>465</v>
      </c>
      <c r="J1005" s="4">
        <f t="shared" si="157"/>
        <v>1286.021505376344</v>
      </c>
    </row>
    <row r="1006" spans="1:10" ht="12">
      <c r="A1006" s="1" t="s">
        <v>51</v>
      </c>
      <c r="B1006" s="5">
        <f t="shared" si="154"/>
        <v>20</v>
      </c>
      <c r="C1006" s="4"/>
      <c r="D1006" s="5">
        <f>G1006/F1006</f>
        <v>8</v>
      </c>
      <c r="F1006" s="4">
        <v>3000</v>
      </c>
      <c r="G1006" s="4">
        <v>24000</v>
      </c>
      <c r="H1006" s="5">
        <v>23</v>
      </c>
      <c r="I1006" s="4">
        <f t="shared" si="156"/>
        <v>210</v>
      </c>
      <c r="J1006" s="4">
        <f t="shared" si="157"/>
        <v>2628.5714285714284</v>
      </c>
    </row>
    <row r="1007" spans="1:10" ht="12">
      <c r="A1007" s="1" t="s">
        <v>52</v>
      </c>
      <c r="B1007" s="5">
        <f t="shared" si="154"/>
        <v>10</v>
      </c>
      <c r="C1007" s="4"/>
      <c r="D1007" s="5">
        <f>G1007/F1007</f>
        <v>2.3</v>
      </c>
      <c r="F1007" s="4">
        <v>10000</v>
      </c>
      <c r="G1007" s="4">
        <v>23000</v>
      </c>
      <c r="H1007" s="5">
        <v>15</v>
      </c>
      <c r="I1007" s="4">
        <f t="shared" si="156"/>
        <v>55</v>
      </c>
      <c r="J1007" s="4">
        <f t="shared" si="157"/>
        <v>6272.727272727273</v>
      </c>
    </row>
    <row r="1008" spans="1:10" ht="12">
      <c r="A1008" s="1" t="s">
        <v>54</v>
      </c>
      <c r="B1008" s="5">
        <f t="shared" si="154"/>
        <v>20</v>
      </c>
      <c r="C1008" s="4"/>
      <c r="G1008" s="4">
        <v>50000</v>
      </c>
      <c r="H1008" s="5">
        <v>8</v>
      </c>
      <c r="I1008" s="4">
        <f t="shared" si="156"/>
        <v>210</v>
      </c>
      <c r="J1008" s="4">
        <f t="shared" si="157"/>
        <v>1904.7619047619048</v>
      </c>
    </row>
    <row r="1009" spans="2:10" ht="12">
      <c r="B1009" s="1" t="s">
        <v>0</v>
      </c>
      <c r="C1009" s="4"/>
      <c r="G1009" s="3" t="s">
        <v>0</v>
      </c>
      <c r="J1009" s="3" t="s">
        <v>0</v>
      </c>
    </row>
    <row r="1010" spans="1:10" ht="12">
      <c r="A1010" s="2" t="s">
        <v>6</v>
      </c>
      <c r="B1010" s="1" t="s">
        <v>0</v>
      </c>
      <c r="C1010" s="4"/>
      <c r="G1010" s="6">
        <f>SUM(G991:G1009)</f>
        <v>287382</v>
      </c>
      <c r="J1010" s="6">
        <f>SUM(J991:J1009)</f>
        <v>18699.624968579807</v>
      </c>
    </row>
    <row r="1011" spans="1:10" ht="12">
      <c r="A1011" s="1" t="s">
        <v>0</v>
      </c>
      <c r="B1011" s="1" t="s">
        <v>0</v>
      </c>
      <c r="J1011" s="4"/>
    </row>
    <row r="1012" ht="12">
      <c r="A1012" s="1" t="s">
        <v>53</v>
      </c>
    </row>
    <row r="1013" spans="2:10" ht="12">
      <c r="B1013" s="1" t="s">
        <v>0</v>
      </c>
      <c r="C1013" s="4"/>
      <c r="G1013" s="4"/>
      <c r="J1013" s="4"/>
    </row>
    <row r="1014" spans="1:10" ht="12">
      <c r="A1014" s="1" t="s">
        <v>116</v>
      </c>
      <c r="C1014" s="4"/>
      <c r="G1014" s="4"/>
      <c r="J1014" s="4"/>
    </row>
    <row r="1015" spans="2:10" ht="12">
      <c r="B1015" s="1" t="s">
        <v>0</v>
      </c>
      <c r="C1015" s="4"/>
      <c r="G1015" s="4"/>
      <c r="J1015" s="4"/>
    </row>
    <row r="1016" spans="1:10" ht="12">
      <c r="A1016" s="1" t="s">
        <v>29</v>
      </c>
      <c r="B1016" s="5">
        <f aca="true" t="shared" si="158" ref="B1016:B1033">VLOOKUP(A1016,$P$13:$Q$49,2)</f>
        <v>40</v>
      </c>
      <c r="C1016" s="4"/>
      <c r="G1016" s="4">
        <f aca="true" t="shared" si="159" ref="G1016:G1028">F1016*C1016</f>
        <v>0</v>
      </c>
      <c r="I1016" s="4">
        <f aca="true" t="shared" si="160" ref="I1016:I1033">VLOOKUP(B1016,$M$13:$N$79,2)</f>
        <v>820</v>
      </c>
      <c r="J1016" s="4">
        <f aca="true" t="shared" si="161" ref="J1016:J1033">G1016*H1016/I1016</f>
        <v>0</v>
      </c>
    </row>
    <row r="1017" spans="1:10" ht="12">
      <c r="A1017" s="1" t="s">
        <v>31</v>
      </c>
      <c r="B1017" s="5">
        <f t="shared" si="158"/>
        <v>20</v>
      </c>
      <c r="C1017" s="4"/>
      <c r="G1017" s="4">
        <f t="shared" si="159"/>
        <v>0</v>
      </c>
      <c r="I1017" s="4">
        <f t="shared" si="160"/>
        <v>210</v>
      </c>
      <c r="J1017" s="4">
        <f t="shared" si="161"/>
        <v>0</v>
      </c>
    </row>
    <row r="1018" spans="1:10" ht="12">
      <c r="A1018" s="1" t="s">
        <v>33</v>
      </c>
      <c r="B1018" s="5">
        <f t="shared" si="158"/>
        <v>60</v>
      </c>
      <c r="C1018" s="4"/>
      <c r="G1018" s="4">
        <f t="shared" si="159"/>
        <v>0</v>
      </c>
      <c r="I1018" s="4">
        <f t="shared" si="160"/>
        <v>1830</v>
      </c>
      <c r="J1018" s="4">
        <f t="shared" si="161"/>
        <v>0</v>
      </c>
    </row>
    <row r="1019" spans="1:10" ht="12">
      <c r="A1019" s="1" t="s">
        <v>34</v>
      </c>
      <c r="B1019" s="5">
        <f t="shared" si="158"/>
        <v>60</v>
      </c>
      <c r="C1019" s="4"/>
      <c r="G1019" s="4">
        <f t="shared" si="159"/>
        <v>0</v>
      </c>
      <c r="I1019" s="4">
        <f t="shared" si="160"/>
        <v>1830</v>
      </c>
      <c r="J1019" s="4">
        <f t="shared" si="161"/>
        <v>0</v>
      </c>
    </row>
    <row r="1020" spans="1:10" ht="12">
      <c r="A1020" s="1" t="s">
        <v>36</v>
      </c>
      <c r="B1020" s="5">
        <f t="shared" si="158"/>
        <v>60</v>
      </c>
      <c r="C1020" s="4"/>
      <c r="G1020" s="4">
        <f t="shared" si="159"/>
        <v>0</v>
      </c>
      <c r="I1020" s="4">
        <f t="shared" si="160"/>
        <v>1830</v>
      </c>
      <c r="J1020" s="4">
        <f t="shared" si="161"/>
        <v>0</v>
      </c>
    </row>
    <row r="1021" spans="1:10" ht="12">
      <c r="A1021" s="1" t="s">
        <v>37</v>
      </c>
      <c r="B1021" s="5">
        <f t="shared" si="158"/>
        <v>40</v>
      </c>
      <c r="C1021" s="4"/>
      <c r="G1021" s="4">
        <f t="shared" si="159"/>
        <v>0</v>
      </c>
      <c r="I1021" s="4">
        <f t="shared" si="160"/>
        <v>820</v>
      </c>
      <c r="J1021" s="4">
        <f t="shared" si="161"/>
        <v>0</v>
      </c>
    </row>
    <row r="1022" spans="1:10" ht="12">
      <c r="A1022" s="1" t="s">
        <v>38</v>
      </c>
      <c r="B1022" s="5">
        <f t="shared" si="158"/>
        <v>30</v>
      </c>
      <c r="C1022" s="4"/>
      <c r="G1022" s="4">
        <f t="shared" si="159"/>
        <v>0</v>
      </c>
      <c r="I1022" s="4">
        <f t="shared" si="160"/>
        <v>465</v>
      </c>
      <c r="J1022" s="4">
        <f t="shared" si="161"/>
        <v>0</v>
      </c>
    </row>
    <row r="1023" spans="1:10" ht="12">
      <c r="A1023" s="1" t="s">
        <v>39</v>
      </c>
      <c r="B1023" s="5">
        <f t="shared" si="158"/>
        <v>35</v>
      </c>
      <c r="C1023" s="4"/>
      <c r="G1023" s="4">
        <f t="shared" si="159"/>
        <v>0</v>
      </c>
      <c r="I1023" s="4">
        <f t="shared" si="160"/>
        <v>630</v>
      </c>
      <c r="J1023" s="4">
        <f t="shared" si="161"/>
        <v>0</v>
      </c>
    </row>
    <row r="1024" spans="1:10" ht="12">
      <c r="A1024" s="1" t="s">
        <v>40</v>
      </c>
      <c r="B1024" s="5">
        <f t="shared" si="158"/>
        <v>40</v>
      </c>
      <c r="C1024" s="4"/>
      <c r="G1024" s="4">
        <f t="shared" si="159"/>
        <v>0</v>
      </c>
      <c r="I1024" s="4">
        <f t="shared" si="160"/>
        <v>820</v>
      </c>
      <c r="J1024" s="4">
        <f t="shared" si="161"/>
        <v>0</v>
      </c>
    </row>
    <row r="1025" spans="1:10" ht="12">
      <c r="A1025" s="1" t="s">
        <v>41</v>
      </c>
      <c r="B1025" s="5">
        <f t="shared" si="158"/>
        <v>40</v>
      </c>
      <c r="C1025" s="4"/>
      <c r="G1025" s="4">
        <f t="shared" si="159"/>
        <v>0</v>
      </c>
      <c r="I1025" s="4">
        <f t="shared" si="160"/>
        <v>820</v>
      </c>
      <c r="J1025" s="4">
        <f t="shared" si="161"/>
        <v>0</v>
      </c>
    </row>
    <row r="1026" spans="1:10" ht="12">
      <c r="A1026" s="1" t="s">
        <v>42</v>
      </c>
      <c r="B1026" s="5">
        <f t="shared" si="158"/>
        <v>40</v>
      </c>
      <c r="C1026" s="4"/>
      <c r="G1026" s="4">
        <f t="shared" si="159"/>
        <v>0</v>
      </c>
      <c r="I1026" s="4">
        <f t="shared" si="160"/>
        <v>820</v>
      </c>
      <c r="J1026" s="4">
        <f t="shared" si="161"/>
        <v>0</v>
      </c>
    </row>
    <row r="1027" spans="1:10" ht="12">
      <c r="A1027" s="1" t="s">
        <v>43</v>
      </c>
      <c r="B1027" s="5">
        <f t="shared" si="158"/>
        <v>40</v>
      </c>
      <c r="C1027" s="4"/>
      <c r="G1027" s="4">
        <f t="shared" si="159"/>
        <v>0</v>
      </c>
      <c r="I1027" s="4">
        <f t="shared" si="160"/>
        <v>820</v>
      </c>
      <c r="J1027" s="4">
        <f t="shared" si="161"/>
        <v>0</v>
      </c>
    </row>
    <row r="1028" spans="1:10" ht="12">
      <c r="A1028" s="1" t="s">
        <v>45</v>
      </c>
      <c r="B1028" s="5">
        <f t="shared" si="158"/>
        <v>50</v>
      </c>
      <c r="C1028" s="4"/>
      <c r="G1028" s="4">
        <f t="shared" si="159"/>
        <v>0</v>
      </c>
      <c r="I1028" s="4">
        <f t="shared" si="160"/>
        <v>1275</v>
      </c>
      <c r="J1028" s="4">
        <f t="shared" si="161"/>
        <v>0</v>
      </c>
    </row>
    <row r="1029" spans="1:10" ht="12">
      <c r="A1029" s="1" t="s">
        <v>49</v>
      </c>
      <c r="B1029" s="5">
        <f t="shared" si="158"/>
        <v>25</v>
      </c>
      <c r="C1029" s="4"/>
      <c r="G1029" s="4">
        <v>5000</v>
      </c>
      <c r="H1029" s="5">
        <v>13</v>
      </c>
      <c r="I1029" s="4">
        <f t="shared" si="160"/>
        <v>325</v>
      </c>
      <c r="J1029" s="4">
        <f t="shared" si="161"/>
        <v>200</v>
      </c>
    </row>
    <row r="1030" spans="1:10" ht="12">
      <c r="A1030" s="1" t="s">
        <v>50</v>
      </c>
      <c r="B1030" s="5">
        <f t="shared" si="158"/>
        <v>30</v>
      </c>
      <c r="C1030" s="4"/>
      <c r="D1030" s="5">
        <f>G1030/F1030</f>
        <v>3.9</v>
      </c>
      <c r="F1030" s="4">
        <v>6500</v>
      </c>
      <c r="G1030" s="4">
        <v>25350</v>
      </c>
      <c r="H1030" s="5">
        <v>10</v>
      </c>
      <c r="I1030" s="4">
        <f t="shared" si="160"/>
        <v>465</v>
      </c>
      <c r="J1030" s="4">
        <f t="shared" si="161"/>
        <v>545.1612903225806</v>
      </c>
    </row>
    <row r="1031" spans="1:10" ht="12">
      <c r="A1031" s="1" t="s">
        <v>51</v>
      </c>
      <c r="B1031" s="5">
        <f t="shared" si="158"/>
        <v>20</v>
      </c>
      <c r="C1031" s="4"/>
      <c r="D1031" s="5">
        <f>G1031/F1031</f>
        <v>4</v>
      </c>
      <c r="F1031" s="4">
        <v>3000</v>
      </c>
      <c r="G1031" s="4">
        <v>12000</v>
      </c>
      <c r="H1031" s="5">
        <v>15</v>
      </c>
      <c r="I1031" s="4">
        <f t="shared" si="160"/>
        <v>210</v>
      </c>
      <c r="J1031" s="4">
        <f t="shared" si="161"/>
        <v>857.1428571428571</v>
      </c>
    </row>
    <row r="1032" spans="1:10" ht="12">
      <c r="A1032" s="1" t="s">
        <v>52</v>
      </c>
      <c r="B1032" s="5">
        <f t="shared" si="158"/>
        <v>10</v>
      </c>
      <c r="C1032" s="4"/>
      <c r="D1032" s="5">
        <f>G1032/F1032</f>
        <v>3</v>
      </c>
      <c r="F1032" s="4">
        <v>10000</v>
      </c>
      <c r="G1032" s="4">
        <v>30000</v>
      </c>
      <c r="H1032" s="5">
        <v>10</v>
      </c>
      <c r="I1032" s="4">
        <f t="shared" si="160"/>
        <v>55</v>
      </c>
      <c r="J1032" s="4">
        <f t="shared" si="161"/>
        <v>5454.545454545455</v>
      </c>
    </row>
    <row r="1033" spans="1:10" ht="12">
      <c r="A1033" s="1" t="s">
        <v>54</v>
      </c>
      <c r="B1033" s="5">
        <f t="shared" si="158"/>
        <v>20</v>
      </c>
      <c r="C1033" s="4"/>
      <c r="G1033" s="4">
        <v>25000</v>
      </c>
      <c r="H1033" s="5">
        <v>10</v>
      </c>
      <c r="I1033" s="4">
        <f t="shared" si="160"/>
        <v>210</v>
      </c>
      <c r="J1033" s="4">
        <f t="shared" si="161"/>
        <v>1190.4761904761904</v>
      </c>
    </row>
    <row r="1034" spans="2:10" ht="12">
      <c r="B1034" s="1" t="s">
        <v>0</v>
      </c>
      <c r="C1034" s="4"/>
      <c r="G1034" s="3" t="s">
        <v>0</v>
      </c>
      <c r="J1034" s="3" t="s">
        <v>0</v>
      </c>
    </row>
    <row r="1035" spans="1:10" ht="12">
      <c r="A1035" s="2" t="s">
        <v>6</v>
      </c>
      <c r="B1035" s="1" t="s">
        <v>0</v>
      </c>
      <c r="C1035" s="4"/>
      <c r="G1035" s="6">
        <f>SUM(G1016:G1034)</f>
        <v>97350</v>
      </c>
      <c r="J1035" s="6">
        <f>SUM(J1016:J1034)</f>
        <v>8247.325792487083</v>
      </c>
    </row>
    <row r="1036" spans="1:10" ht="12">
      <c r="A1036" s="1" t="s">
        <v>0</v>
      </c>
      <c r="B1036" s="1" t="s">
        <v>0</v>
      </c>
      <c r="J1036" s="4"/>
    </row>
    <row r="1037" ht="12">
      <c r="A1037" s="1" t="s">
        <v>53</v>
      </c>
    </row>
    <row r="1038" spans="2:10" ht="12">
      <c r="B1038" s="1" t="s">
        <v>0</v>
      </c>
      <c r="C1038" s="4"/>
      <c r="G1038" s="4"/>
      <c r="J1038" s="4"/>
    </row>
    <row r="1039" spans="1:10" ht="12">
      <c r="A1039" s="1" t="s">
        <v>117</v>
      </c>
      <c r="C1039" s="4"/>
      <c r="G1039" s="4"/>
      <c r="J1039" s="4"/>
    </row>
    <row r="1040" spans="2:10" ht="12">
      <c r="B1040" s="1" t="s">
        <v>0</v>
      </c>
      <c r="C1040" s="4"/>
      <c r="G1040" s="4"/>
      <c r="J1040" s="4"/>
    </row>
    <row r="1041" spans="1:10" ht="12">
      <c r="A1041" s="1" t="s">
        <v>29</v>
      </c>
      <c r="B1041" s="5">
        <f aca="true" t="shared" si="162" ref="B1041:B1058">VLOOKUP(A1041,$P$13:$Q$49,2)</f>
        <v>40</v>
      </c>
      <c r="C1041" s="4"/>
      <c r="G1041" s="4">
        <f aca="true" t="shared" si="163" ref="G1041:G1053">F1041*C1041</f>
        <v>0</v>
      </c>
      <c r="I1041" s="4">
        <f aca="true" t="shared" si="164" ref="I1041:I1058">VLOOKUP(B1041,$M$13:$N$79,2)</f>
        <v>820</v>
      </c>
      <c r="J1041" s="4">
        <f aca="true" t="shared" si="165" ref="J1041:J1058">G1041*H1041/I1041</f>
        <v>0</v>
      </c>
    </row>
    <row r="1042" spans="1:10" ht="12">
      <c r="A1042" s="1" t="s">
        <v>31</v>
      </c>
      <c r="B1042" s="5">
        <f t="shared" si="162"/>
        <v>20</v>
      </c>
      <c r="C1042" s="4"/>
      <c r="G1042" s="4">
        <f t="shared" si="163"/>
        <v>0</v>
      </c>
      <c r="I1042" s="4">
        <f t="shared" si="164"/>
        <v>210</v>
      </c>
      <c r="J1042" s="4">
        <f t="shared" si="165"/>
        <v>0</v>
      </c>
    </row>
    <row r="1043" spans="1:10" ht="12">
      <c r="A1043" s="1" t="s">
        <v>33</v>
      </c>
      <c r="B1043" s="5">
        <f t="shared" si="162"/>
        <v>60</v>
      </c>
      <c r="C1043" s="4">
        <v>4300</v>
      </c>
      <c r="E1043" s="5">
        <v>2</v>
      </c>
      <c r="F1043" s="5">
        <v>45</v>
      </c>
      <c r="G1043" s="4">
        <f t="shared" si="163"/>
        <v>193500</v>
      </c>
      <c r="H1043" s="5">
        <v>5</v>
      </c>
      <c r="I1043" s="4">
        <f t="shared" si="164"/>
        <v>1830</v>
      </c>
      <c r="J1043" s="4">
        <f t="shared" si="165"/>
        <v>528.688524590164</v>
      </c>
    </row>
    <row r="1044" spans="1:10" ht="12">
      <c r="A1044" s="1" t="s">
        <v>34</v>
      </c>
      <c r="B1044" s="5">
        <f t="shared" si="162"/>
        <v>60</v>
      </c>
      <c r="C1044" s="4"/>
      <c r="G1044" s="4">
        <f t="shared" si="163"/>
        <v>0</v>
      </c>
      <c r="I1044" s="4">
        <f t="shared" si="164"/>
        <v>1830</v>
      </c>
      <c r="J1044" s="4">
        <f t="shared" si="165"/>
        <v>0</v>
      </c>
    </row>
    <row r="1045" spans="1:10" ht="12">
      <c r="A1045" s="1" t="s">
        <v>36</v>
      </c>
      <c r="B1045" s="5">
        <f t="shared" si="162"/>
        <v>60</v>
      </c>
      <c r="C1045" s="4">
        <v>3350</v>
      </c>
      <c r="E1045" s="5">
        <v>4</v>
      </c>
      <c r="F1045" s="5">
        <v>85</v>
      </c>
      <c r="G1045" s="4">
        <f t="shared" si="163"/>
        <v>284750</v>
      </c>
      <c r="H1045" s="5">
        <v>5</v>
      </c>
      <c r="I1045" s="4">
        <f t="shared" si="164"/>
        <v>1830</v>
      </c>
      <c r="J1045" s="4">
        <f t="shared" si="165"/>
        <v>778.0054644808744</v>
      </c>
    </row>
    <row r="1046" spans="1:10" ht="12">
      <c r="A1046" s="1" t="s">
        <v>37</v>
      </c>
      <c r="B1046" s="5">
        <f t="shared" si="162"/>
        <v>40</v>
      </c>
      <c r="C1046" s="4"/>
      <c r="G1046" s="4">
        <f t="shared" si="163"/>
        <v>0</v>
      </c>
      <c r="I1046" s="4">
        <f t="shared" si="164"/>
        <v>820</v>
      </c>
      <c r="J1046" s="4">
        <f t="shared" si="165"/>
        <v>0</v>
      </c>
    </row>
    <row r="1047" spans="1:10" ht="12">
      <c r="A1047" s="1" t="s">
        <v>38</v>
      </c>
      <c r="B1047" s="5">
        <f t="shared" si="162"/>
        <v>30</v>
      </c>
      <c r="C1047" s="4"/>
      <c r="G1047" s="4">
        <f t="shared" si="163"/>
        <v>0</v>
      </c>
      <c r="I1047" s="4">
        <f t="shared" si="164"/>
        <v>465</v>
      </c>
      <c r="J1047" s="4">
        <f t="shared" si="165"/>
        <v>0</v>
      </c>
    </row>
    <row r="1048" spans="1:10" ht="12">
      <c r="A1048" s="1" t="s">
        <v>39</v>
      </c>
      <c r="B1048" s="5">
        <f t="shared" si="162"/>
        <v>35</v>
      </c>
      <c r="C1048" s="4"/>
      <c r="G1048" s="4">
        <f t="shared" si="163"/>
        <v>0</v>
      </c>
      <c r="I1048" s="4">
        <f t="shared" si="164"/>
        <v>630</v>
      </c>
      <c r="J1048" s="4">
        <f t="shared" si="165"/>
        <v>0</v>
      </c>
    </row>
    <row r="1049" spans="1:10" ht="12">
      <c r="A1049" s="1" t="s">
        <v>40</v>
      </c>
      <c r="B1049" s="5">
        <f t="shared" si="162"/>
        <v>40</v>
      </c>
      <c r="C1049" s="4"/>
      <c r="G1049" s="4">
        <f t="shared" si="163"/>
        <v>0</v>
      </c>
      <c r="I1049" s="4">
        <f t="shared" si="164"/>
        <v>820</v>
      </c>
      <c r="J1049" s="4">
        <f t="shared" si="165"/>
        <v>0</v>
      </c>
    </row>
    <row r="1050" spans="1:10" ht="12">
      <c r="A1050" s="1" t="s">
        <v>41</v>
      </c>
      <c r="B1050" s="5">
        <f t="shared" si="162"/>
        <v>40</v>
      </c>
      <c r="C1050" s="4"/>
      <c r="G1050" s="4">
        <f t="shared" si="163"/>
        <v>0</v>
      </c>
      <c r="I1050" s="4">
        <f t="shared" si="164"/>
        <v>820</v>
      </c>
      <c r="J1050" s="4">
        <f t="shared" si="165"/>
        <v>0</v>
      </c>
    </row>
    <row r="1051" spans="1:10" ht="12">
      <c r="A1051" s="1" t="s">
        <v>42</v>
      </c>
      <c r="B1051" s="5">
        <f t="shared" si="162"/>
        <v>40</v>
      </c>
      <c r="C1051" s="4"/>
      <c r="G1051" s="4">
        <f t="shared" si="163"/>
        <v>0</v>
      </c>
      <c r="I1051" s="4">
        <f t="shared" si="164"/>
        <v>820</v>
      </c>
      <c r="J1051" s="4">
        <f t="shared" si="165"/>
        <v>0</v>
      </c>
    </row>
    <row r="1052" spans="1:10" ht="12">
      <c r="A1052" s="1" t="s">
        <v>43</v>
      </c>
      <c r="B1052" s="5">
        <f t="shared" si="162"/>
        <v>40</v>
      </c>
      <c r="C1052" s="4"/>
      <c r="G1052" s="4">
        <f t="shared" si="163"/>
        <v>0</v>
      </c>
      <c r="I1052" s="4">
        <f t="shared" si="164"/>
        <v>820</v>
      </c>
      <c r="J1052" s="4">
        <f t="shared" si="165"/>
        <v>0</v>
      </c>
    </row>
    <row r="1053" spans="1:10" ht="12">
      <c r="A1053" s="1" t="s">
        <v>44</v>
      </c>
      <c r="B1053" s="5">
        <f t="shared" si="162"/>
        <v>30</v>
      </c>
      <c r="C1053" s="4">
        <v>2200</v>
      </c>
      <c r="E1053" s="1" t="s">
        <v>0</v>
      </c>
      <c r="F1053" s="5">
        <v>90</v>
      </c>
      <c r="G1053" s="4">
        <f t="shared" si="163"/>
        <v>198000</v>
      </c>
      <c r="H1053" s="5">
        <v>5</v>
      </c>
      <c r="I1053" s="4">
        <f t="shared" si="164"/>
        <v>465</v>
      </c>
      <c r="J1053" s="4">
        <f t="shared" si="165"/>
        <v>2129.032258064516</v>
      </c>
    </row>
    <row r="1054" spans="1:10" ht="12">
      <c r="A1054" s="1" t="s">
        <v>49</v>
      </c>
      <c r="B1054" s="5">
        <f t="shared" si="162"/>
        <v>25</v>
      </c>
      <c r="C1054" s="4"/>
      <c r="G1054" s="4">
        <v>15000</v>
      </c>
      <c r="H1054" s="5">
        <v>15</v>
      </c>
      <c r="I1054" s="4">
        <f t="shared" si="164"/>
        <v>325</v>
      </c>
      <c r="J1054" s="4">
        <f t="shared" si="165"/>
        <v>692.3076923076923</v>
      </c>
    </row>
    <row r="1055" spans="1:10" ht="12">
      <c r="A1055" s="1" t="s">
        <v>50</v>
      </c>
      <c r="B1055" s="5">
        <f t="shared" si="162"/>
        <v>30</v>
      </c>
      <c r="C1055" s="4"/>
      <c r="D1055" s="8">
        <f>G1055/F1055</f>
        <v>3.8461538461538463</v>
      </c>
      <c r="F1055" s="4">
        <v>6500</v>
      </c>
      <c r="G1055" s="4">
        <v>25000</v>
      </c>
      <c r="H1055" s="5">
        <v>8</v>
      </c>
      <c r="I1055" s="4">
        <f t="shared" si="164"/>
        <v>465</v>
      </c>
      <c r="J1055" s="4">
        <f t="shared" si="165"/>
        <v>430.10752688172045</v>
      </c>
    </row>
    <row r="1056" spans="1:10" ht="12">
      <c r="A1056" s="1" t="s">
        <v>51</v>
      </c>
      <c r="B1056" s="5">
        <f t="shared" si="162"/>
        <v>20</v>
      </c>
      <c r="C1056" s="4"/>
      <c r="D1056" s="5">
        <v>1</v>
      </c>
      <c r="F1056" s="4">
        <v>75000</v>
      </c>
      <c r="G1056" s="4">
        <v>75000</v>
      </c>
      <c r="H1056" s="5">
        <v>9</v>
      </c>
      <c r="I1056" s="4">
        <f t="shared" si="164"/>
        <v>210</v>
      </c>
      <c r="J1056" s="4">
        <f t="shared" si="165"/>
        <v>3214.285714285714</v>
      </c>
    </row>
    <row r="1057" spans="1:10" ht="12">
      <c r="A1057" s="1" t="s">
        <v>52</v>
      </c>
      <c r="B1057" s="5">
        <f t="shared" si="162"/>
        <v>10</v>
      </c>
      <c r="C1057" s="4"/>
      <c r="D1057" s="8">
        <f>G1057/F1057</f>
        <v>0.6</v>
      </c>
      <c r="F1057" s="4">
        <v>10000</v>
      </c>
      <c r="G1057" s="4">
        <v>6000</v>
      </c>
      <c r="H1057" s="5">
        <v>7</v>
      </c>
      <c r="I1057" s="4">
        <f t="shared" si="164"/>
        <v>55</v>
      </c>
      <c r="J1057" s="4">
        <f t="shared" si="165"/>
        <v>763.6363636363636</v>
      </c>
    </row>
    <row r="1058" spans="1:10" ht="12">
      <c r="A1058" s="1" t="s">
        <v>54</v>
      </c>
      <c r="B1058" s="5">
        <f t="shared" si="162"/>
        <v>20</v>
      </c>
      <c r="C1058" s="4"/>
      <c r="G1058" s="4">
        <v>50000</v>
      </c>
      <c r="H1058" s="5">
        <v>8</v>
      </c>
      <c r="I1058" s="4">
        <f t="shared" si="164"/>
        <v>210</v>
      </c>
      <c r="J1058" s="4">
        <f t="shared" si="165"/>
        <v>1904.7619047619048</v>
      </c>
    </row>
    <row r="1059" spans="2:10" ht="12">
      <c r="B1059" s="1" t="s">
        <v>0</v>
      </c>
      <c r="C1059" s="4"/>
      <c r="G1059" s="3" t="s">
        <v>0</v>
      </c>
      <c r="J1059" s="3" t="s">
        <v>0</v>
      </c>
    </row>
    <row r="1060" spans="1:10" ht="12">
      <c r="A1060" s="2" t="s">
        <v>6</v>
      </c>
      <c r="B1060" s="1" t="s">
        <v>0</v>
      </c>
      <c r="C1060" s="4"/>
      <c r="G1060" s="6">
        <f>SUM(G1041:G1059)</f>
        <v>847250</v>
      </c>
      <c r="J1060" s="6">
        <f>SUM(J1041:J1059)</f>
        <v>10440.82544900895</v>
      </c>
    </row>
    <row r="1061" spans="1:10" ht="12">
      <c r="A1061" s="1" t="s">
        <v>0</v>
      </c>
      <c r="B1061" s="1" t="s">
        <v>0</v>
      </c>
      <c r="J1061" s="4"/>
    </row>
    <row r="1062" ht="12">
      <c r="A1062" s="1" t="s">
        <v>53</v>
      </c>
    </row>
    <row r="1064" ht="12">
      <c r="A1064" s="1" t="s">
        <v>118</v>
      </c>
    </row>
    <row r="1065" ht="12">
      <c r="A1065" s="1" t="s">
        <v>119</v>
      </c>
    </row>
    <row r="1068" spans="1:10" ht="12">
      <c r="A1068" s="1" t="s">
        <v>120</v>
      </c>
      <c r="G1068" s="6">
        <f>G610</f>
        <v>829520</v>
      </c>
      <c r="J1068" s="6">
        <f>J610</f>
        <v>36490.897572725175</v>
      </c>
    </row>
    <row r="1069" spans="1:10" ht="12">
      <c r="A1069" s="1" t="s">
        <v>99</v>
      </c>
      <c r="G1069" s="4">
        <f>G635</f>
        <v>3063100</v>
      </c>
      <c r="J1069" s="4">
        <f>J635</f>
        <v>135337.02738484647</v>
      </c>
    </row>
    <row r="1070" spans="1:10" ht="12">
      <c r="A1070" s="1" t="s">
        <v>121</v>
      </c>
      <c r="G1070" s="4">
        <f>G660</f>
        <v>612500</v>
      </c>
      <c r="J1070" s="4">
        <f>J660</f>
        <v>63279.98882837592</v>
      </c>
    </row>
    <row r="1071" spans="1:10" ht="12">
      <c r="A1071" s="1" t="s">
        <v>122</v>
      </c>
      <c r="G1071" s="4">
        <f>G685</f>
        <v>213964</v>
      </c>
      <c r="J1071" s="4">
        <f>J685</f>
        <v>13588.535155167414</v>
      </c>
    </row>
    <row r="1072" spans="1:10" ht="12">
      <c r="A1072" s="1" t="s">
        <v>123</v>
      </c>
      <c r="G1072" s="4">
        <f>G710</f>
        <v>538810</v>
      </c>
      <c r="J1072" s="4">
        <f>J710</f>
        <v>42618.572545733834</v>
      </c>
    </row>
    <row r="1073" spans="1:10" ht="12">
      <c r="A1073" s="1" t="s">
        <v>124</v>
      </c>
      <c r="G1073" s="4">
        <f>G735</f>
        <v>506250</v>
      </c>
      <c r="J1073" s="4">
        <f>J735</f>
        <v>46570.2168798943</v>
      </c>
    </row>
    <row r="1074" spans="1:10" ht="12">
      <c r="A1074" s="1" t="s">
        <v>125</v>
      </c>
      <c r="G1074" s="4">
        <f>G760</f>
        <v>444826</v>
      </c>
      <c r="J1074" s="4">
        <f>J760</f>
        <v>20664.774863845832</v>
      </c>
    </row>
    <row r="1075" spans="1:10" ht="12">
      <c r="A1075" s="1" t="s">
        <v>126</v>
      </c>
      <c r="G1075" s="4">
        <f>G785</f>
        <v>2544560</v>
      </c>
      <c r="J1075" s="4">
        <f>J785</f>
        <v>129756.7322999581</v>
      </c>
    </row>
    <row r="1076" spans="1:10" ht="12">
      <c r="A1076" s="1" t="s">
        <v>127</v>
      </c>
      <c r="G1076" s="4">
        <f>G810</f>
        <v>918856</v>
      </c>
      <c r="J1076" s="4">
        <f>J810</f>
        <v>51731.34658889498</v>
      </c>
    </row>
    <row r="1077" spans="1:10" ht="12">
      <c r="A1077" s="1" t="s">
        <v>128</v>
      </c>
      <c r="G1077" s="4">
        <f>G835</f>
        <v>153938</v>
      </c>
      <c r="J1077" s="4">
        <f>J835</f>
        <v>8465.068630294436</v>
      </c>
    </row>
    <row r="1078" spans="1:10" ht="12">
      <c r="A1078" s="1" t="s">
        <v>129</v>
      </c>
      <c r="G1078" s="4">
        <f>G860</f>
        <v>236464</v>
      </c>
      <c r="J1078" s="4">
        <f>J860</f>
        <v>10313.609384164223</v>
      </c>
    </row>
    <row r="1079" spans="1:10" ht="12">
      <c r="A1079" s="1" t="s">
        <v>130</v>
      </c>
      <c r="G1079" s="4">
        <f>G885</f>
        <v>519838</v>
      </c>
      <c r="J1079" s="4">
        <f>J885</f>
        <v>28709.0589496525</v>
      </c>
    </row>
    <row r="1080" spans="1:10" ht="12">
      <c r="A1080" s="1" t="s">
        <v>131</v>
      </c>
      <c r="G1080" s="4">
        <f>G910</f>
        <v>1075482</v>
      </c>
      <c r="J1080" s="4">
        <f>J910</f>
        <v>66545.23229888392</v>
      </c>
    </row>
    <row r="1081" spans="1:10" ht="12">
      <c r="A1081" s="1" t="s">
        <v>132</v>
      </c>
      <c r="G1081" s="4">
        <f>G935</f>
        <v>1400246</v>
      </c>
      <c r="J1081" s="4">
        <f>J935</f>
        <v>77955.65622257172</v>
      </c>
    </row>
    <row r="1082" spans="1:10" ht="12">
      <c r="A1082" s="1" t="s">
        <v>133</v>
      </c>
      <c r="G1082" s="4">
        <f>G960</f>
        <v>1128424</v>
      </c>
      <c r="J1082" s="4">
        <f>J960</f>
        <v>79273.9248708281</v>
      </c>
    </row>
    <row r="1083" spans="1:10" ht="12">
      <c r="A1083" s="1" t="s">
        <v>134</v>
      </c>
      <c r="G1083" s="4">
        <f>G985</f>
        <v>103669.6</v>
      </c>
      <c r="J1083" s="4">
        <f>J985</f>
        <v>8957.873235581623</v>
      </c>
    </row>
    <row r="1084" spans="1:10" ht="12">
      <c r="A1084" s="1" t="s">
        <v>135</v>
      </c>
      <c r="G1084" s="4">
        <f>G1010</f>
        <v>287382</v>
      </c>
      <c r="J1084" s="4">
        <f>J1010</f>
        <v>18699.624968579807</v>
      </c>
    </row>
    <row r="1085" spans="1:10" ht="12">
      <c r="A1085" s="1" t="s">
        <v>116</v>
      </c>
      <c r="G1085" s="4">
        <f>G1035</f>
        <v>97350</v>
      </c>
      <c r="J1085" s="4">
        <f>J1035</f>
        <v>8247.325792487083</v>
      </c>
    </row>
    <row r="1086" spans="1:10" ht="12">
      <c r="A1086" s="1" t="s">
        <v>117</v>
      </c>
      <c r="G1086" s="4">
        <f>G1060</f>
        <v>847250</v>
      </c>
      <c r="J1086" s="4">
        <f>J1060</f>
        <v>10440.82544900895</v>
      </c>
    </row>
    <row r="1087" spans="7:10" ht="12">
      <c r="G1087" s="3" t="s">
        <v>0</v>
      </c>
      <c r="J1087" s="3" t="s">
        <v>0</v>
      </c>
    </row>
    <row r="1088" spans="1:10" ht="12">
      <c r="A1088" s="2" t="s">
        <v>136</v>
      </c>
      <c r="G1088" s="6">
        <f>SUM(G1068:G1087)</f>
        <v>15522429.6</v>
      </c>
      <c r="J1088" s="6">
        <f>SUM(J1068:J1087)</f>
        <v>857646.2919214944</v>
      </c>
    </row>
    <row r="1089" spans="7:10" ht="12">
      <c r="G1089" s="4"/>
      <c r="J1089" s="4"/>
    </row>
    <row r="1090" ht="12">
      <c r="A1090" s="1" t="s">
        <v>53</v>
      </c>
    </row>
    <row r="1092" ht="12">
      <c r="A1092" s="1" t="s">
        <v>137</v>
      </c>
    </row>
    <row r="1094" spans="1:10" ht="12">
      <c r="A1094" s="1" t="s">
        <v>138</v>
      </c>
      <c r="G1094" s="6">
        <f>G38</f>
        <v>3629505</v>
      </c>
      <c r="J1094" s="6">
        <f>J38</f>
        <v>124162.54740039469</v>
      </c>
    </row>
    <row r="1095" spans="1:10" ht="12">
      <c r="A1095" s="1" t="s">
        <v>139</v>
      </c>
      <c r="G1095" s="4">
        <f>G67</f>
        <v>12868316.5</v>
      </c>
      <c r="J1095" s="4">
        <f>J67</f>
        <v>364632.2864171043</v>
      </c>
    </row>
    <row r="1096" spans="1:10" ht="12">
      <c r="A1096" s="1" t="s">
        <v>140</v>
      </c>
      <c r="G1096" s="4">
        <f>G94</f>
        <v>16161830</v>
      </c>
      <c r="J1096" s="4">
        <f>J94</f>
        <v>674434.134558186</v>
      </c>
    </row>
    <row r="1097" spans="1:10" ht="12">
      <c r="A1097" s="1" t="s">
        <v>141</v>
      </c>
      <c r="G1097" s="4">
        <f>G119</f>
        <v>11362685</v>
      </c>
      <c r="J1097" s="4">
        <f>J119</f>
        <v>364401.7631527089</v>
      </c>
    </row>
    <row r="1098" spans="1:10" ht="12">
      <c r="A1098" s="1" t="s">
        <v>142</v>
      </c>
      <c r="G1098" s="4">
        <f>G144</f>
        <v>2132000</v>
      </c>
      <c r="J1098" s="4">
        <f>J144</f>
        <v>77310.77053049748</v>
      </c>
    </row>
    <row r="1099" spans="1:10" ht="12">
      <c r="A1099" s="1" t="s">
        <v>127</v>
      </c>
      <c r="G1099" s="4">
        <f>G169</f>
        <v>12696572.5</v>
      </c>
      <c r="J1099" s="4">
        <f>J169</f>
        <v>384430.5465739971</v>
      </c>
    </row>
    <row r="1100" spans="1:10" ht="12">
      <c r="A1100" s="1" t="s">
        <v>143</v>
      </c>
      <c r="G1100" s="4">
        <f>G194</f>
        <v>22684820</v>
      </c>
      <c r="J1100" s="4">
        <f>J194</f>
        <v>472528.27255315526</v>
      </c>
    </row>
    <row r="1101" spans="1:10" ht="12">
      <c r="A1101" s="1" t="s">
        <v>144</v>
      </c>
      <c r="G1101" s="4">
        <f>G219</f>
        <v>16093535</v>
      </c>
      <c r="J1101" s="4">
        <f>J219</f>
        <v>613027.0111761511</v>
      </c>
    </row>
    <row r="1102" spans="1:10" ht="12">
      <c r="A1102" s="1" t="s">
        <v>145</v>
      </c>
      <c r="G1102" s="4">
        <f>G245</f>
        <v>16710000</v>
      </c>
      <c r="J1102" s="4">
        <f>J245</f>
        <v>693363.640795423</v>
      </c>
    </row>
    <row r="1103" spans="1:10" ht="12">
      <c r="A1103" s="1" t="s">
        <v>146</v>
      </c>
      <c r="G1103" s="4">
        <f>G271+G298</f>
        <v>25179340</v>
      </c>
      <c r="J1103" s="4">
        <f>J271+J298</f>
        <v>997362.9706351049</v>
      </c>
    </row>
    <row r="1104" spans="1:10" ht="12">
      <c r="A1104" s="1" t="s">
        <v>147</v>
      </c>
      <c r="G1104" s="4">
        <f>G323</f>
        <v>2974720</v>
      </c>
      <c r="J1104" s="4">
        <f>J323</f>
        <v>84730.12622047955</v>
      </c>
    </row>
    <row r="1105" spans="1:10" ht="12">
      <c r="A1105" s="1" t="s">
        <v>148</v>
      </c>
      <c r="G1105" s="4">
        <f>G348</f>
        <v>3229357.5</v>
      </c>
      <c r="J1105" s="4">
        <f>J348</f>
        <v>96813.45936517866</v>
      </c>
    </row>
    <row r="1106" spans="1:10" ht="12">
      <c r="A1106" s="1" t="s">
        <v>77</v>
      </c>
      <c r="G1106" s="4">
        <f>G375</f>
        <v>772662.5</v>
      </c>
      <c r="J1106" s="4">
        <f>J375</f>
        <v>11580.539096189481</v>
      </c>
    </row>
    <row r="1107" spans="1:10" ht="12">
      <c r="A1107" s="1" t="s">
        <v>149</v>
      </c>
      <c r="G1107" s="4">
        <f>G403</f>
        <v>7216731.5</v>
      </c>
      <c r="J1107" s="4">
        <f>J403</f>
        <v>154213.9217292249</v>
      </c>
    </row>
    <row r="1108" spans="1:10" ht="12">
      <c r="A1108" s="1" t="s">
        <v>83</v>
      </c>
      <c r="G1108" s="4">
        <f>G427</f>
        <v>66529120</v>
      </c>
      <c r="J1108" s="4">
        <f>J427</f>
        <v>2731833.6803075685</v>
      </c>
    </row>
    <row r="1109" spans="1:10" ht="12">
      <c r="A1109" s="1" t="s">
        <v>150</v>
      </c>
      <c r="G1109" s="4">
        <f>G1088</f>
        <v>15522429.6</v>
      </c>
      <c r="J1109" s="4">
        <f>J1088</f>
        <v>857646.2919214944</v>
      </c>
    </row>
    <row r="1110" spans="1:10" ht="12">
      <c r="A1110" s="1" t="s">
        <v>151</v>
      </c>
      <c r="G1110" s="4">
        <f>G452</f>
        <v>3786402.5</v>
      </c>
      <c r="J1110" s="4">
        <f>J452</f>
        <v>126033.62077027868</v>
      </c>
    </row>
    <row r="1111" spans="1:10" ht="12">
      <c r="A1111" s="1" t="s">
        <v>152</v>
      </c>
      <c r="G1111" s="4">
        <f>G477</f>
        <v>6320167.5</v>
      </c>
      <c r="J1111" s="4">
        <f>J477</f>
        <v>135722.59456486223</v>
      </c>
    </row>
    <row r="1112" spans="1:10" ht="12">
      <c r="A1112" s="1" t="s">
        <v>153</v>
      </c>
      <c r="G1112" s="4">
        <f>G502</f>
        <v>3434625</v>
      </c>
      <c r="J1112" s="4">
        <f>J502</f>
        <v>70402.29066361167</v>
      </c>
    </row>
    <row r="1113" spans="1:10" ht="12">
      <c r="A1113" s="1" t="s">
        <v>154</v>
      </c>
      <c r="G1113" s="4">
        <f>G527</f>
        <v>1696812.5</v>
      </c>
      <c r="J1113" s="4">
        <f>J527</f>
        <v>11246.719605168686</v>
      </c>
    </row>
    <row r="1114" spans="1:10" ht="12">
      <c r="A1114" s="1" t="s">
        <v>155</v>
      </c>
      <c r="G1114" s="4">
        <f>G557</f>
        <v>7635865</v>
      </c>
      <c r="J1114" s="4">
        <f>J557</f>
        <v>301801.5984449765</v>
      </c>
    </row>
    <row r="1115" spans="1:10" ht="12">
      <c r="A1115" s="1" t="s">
        <v>156</v>
      </c>
      <c r="G1115" s="4">
        <f>G585</f>
        <v>22505920</v>
      </c>
      <c r="J1115" s="4">
        <f>J585</f>
        <v>626234.6271110312</v>
      </c>
    </row>
    <row r="1116" spans="7:10" ht="12">
      <c r="G1116" s="1" t="s">
        <v>0</v>
      </c>
      <c r="J1116" s="1" t="s">
        <v>0</v>
      </c>
    </row>
    <row r="1117" spans="1:10" ht="12">
      <c r="A1117" s="2" t="s">
        <v>136</v>
      </c>
      <c r="G1117" s="6">
        <f>SUM(G1094:G1116)</f>
        <v>281143417.6</v>
      </c>
      <c r="J1117" s="6">
        <f>SUM(J1094:J1116)</f>
        <v>9973913.413592787</v>
      </c>
    </row>
  </sheetData>
  <printOptions/>
  <pageMargins left="0.25" right="0" top="0.87" bottom="0" header="0.43" footer="0"/>
  <pageSetup fitToHeight="1" fitToWidth="1" horizontalDpi="600" verticalDpi="600" orientation="landscape" scale="10" r:id="rId1"/>
  <headerFooter alignWithMargins="0">
    <oddHeader>&amp;L&amp;D  qpro\defmaint\utilrnwl&amp;CREGENTS' 2007 UTILITY SYSTEM RENEWAL ALLOWANCES&amp;RPage &amp;P</oddHeader>
  </headerFooter>
  <rowBreaks count="42" manualBreakCount="42">
    <brk id="39" max="10" man="1"/>
    <brk id="68" max="10" man="1"/>
    <brk id="95" max="10" man="1"/>
    <brk id="120" max="10" man="1"/>
    <brk id="145" max="10" man="1"/>
    <brk id="170" max="10" man="1"/>
    <brk id="195" max="10" man="1"/>
    <brk id="220" max="10" man="1"/>
    <brk id="246" max="10" man="1"/>
    <brk id="272" max="10" man="1"/>
    <brk id="299" max="10" man="1"/>
    <brk id="324" max="10" man="1"/>
    <brk id="349" max="10" man="1"/>
    <brk id="376" max="10" man="1"/>
    <brk id="404" max="10" man="1"/>
    <brk id="428" max="10" man="1"/>
    <brk id="453" max="10" man="1"/>
    <brk id="478" max="10" man="1"/>
    <brk id="503" max="10" man="1"/>
    <brk id="528" max="10" man="1"/>
    <brk id="558" max="10" man="1"/>
    <brk id="586" max="10" man="1"/>
    <brk id="611" max="10" man="1"/>
    <brk id="636" max="10" man="1"/>
    <brk id="661" max="10" man="1"/>
    <brk id="686" max="10" man="1"/>
    <brk id="711" max="10" man="1"/>
    <brk id="736" max="10" man="1"/>
    <brk id="761" max="10" man="1"/>
    <brk id="786" max="10" man="1"/>
    <brk id="811" max="10" man="1"/>
    <brk id="836" max="10" man="1"/>
    <brk id="861" max="10" man="1"/>
    <brk id="886" max="10" man="1"/>
    <brk id="911" max="10" man="1"/>
    <brk id="936" max="10" man="1"/>
    <brk id="961" max="10" man="1"/>
    <brk id="986" max="10" man="1"/>
    <brk id="1011" max="10" man="1"/>
    <brk id="1036" max="10" man="1"/>
    <brk id="1061" max="10" man="1"/>
    <brk id="108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Staff</cp:lastModifiedBy>
  <cp:lastPrinted>2007-06-19T14:53:58Z</cp:lastPrinted>
  <dcterms:created xsi:type="dcterms:W3CDTF">2007-06-12T16:31:03Z</dcterms:created>
  <dcterms:modified xsi:type="dcterms:W3CDTF">2007-06-19T14:54:33Z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